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Planilha" sheetId="4" r:id="rId1"/>
    <sheet name="Composições" sheetId="2" state="hidden" r:id="rId2"/>
    <sheet name="Plan3" sheetId="3" state="hidden" r:id="rId3"/>
  </sheets>
  <externalReferences>
    <externalReference r:id="rId4"/>
  </externalReferences>
  <definedNames>
    <definedName name="_xlnm.Print_Titles" localSheetId="0">Planilha!$1:$3</definedName>
  </definedNames>
  <calcPr calcId="144525"/>
</workbook>
</file>

<file path=xl/calcChain.xml><?xml version="1.0" encoding="utf-8"?>
<calcChain xmlns="http://schemas.openxmlformats.org/spreadsheetml/2006/main">
  <c r="H86" i="4" l="1"/>
  <c r="H8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F27" i="2" l="1"/>
  <c r="F26" i="2"/>
  <c r="F24" i="2"/>
  <c r="F23" i="2"/>
  <c r="F22" i="2"/>
  <c r="F21" i="2"/>
  <c r="F20" i="2"/>
  <c r="F19" i="2"/>
  <c r="F18" i="2"/>
  <c r="F17" i="2"/>
  <c r="F16" i="2"/>
  <c r="B13" i="2"/>
  <c r="E8" i="2"/>
  <c r="E6" i="2"/>
  <c r="E7" i="2" s="1"/>
  <c r="F7" i="2" s="1"/>
  <c r="E5" i="2"/>
  <c r="E28" i="2" l="1"/>
  <c r="F28" i="2" s="1"/>
  <c r="F30" i="2" s="1"/>
  <c r="F5" i="2"/>
  <c r="F8" i="2"/>
  <c r="F6" i="2"/>
  <c r="E9" i="2" l="1"/>
  <c r="F9" i="2" s="1"/>
  <c r="F11" i="2" s="1"/>
  <c r="H126" i="4" l="1"/>
  <c r="H127" i="4" l="1"/>
  <c r="H128" i="4" s="1"/>
</calcChain>
</file>

<file path=xl/sharedStrings.xml><?xml version="1.0" encoding="utf-8"?>
<sst xmlns="http://schemas.openxmlformats.org/spreadsheetml/2006/main" count="496" uniqueCount="193">
  <si>
    <t>Item</t>
  </si>
  <si>
    <t>Descrição</t>
  </si>
  <si>
    <t>1.1</t>
  </si>
  <si>
    <t>m2</t>
  </si>
  <si>
    <t>1.2</t>
  </si>
  <si>
    <t>1.3</t>
  </si>
  <si>
    <t>1.4</t>
  </si>
  <si>
    <t>1.5</t>
  </si>
  <si>
    <t>2.1</t>
  </si>
  <si>
    <t>3.1</t>
  </si>
  <si>
    <t>m</t>
  </si>
  <si>
    <t>4.1</t>
  </si>
  <si>
    <t>vb</t>
  </si>
  <si>
    <t>4.2</t>
  </si>
  <si>
    <t>4.3</t>
  </si>
  <si>
    <t>5.1</t>
  </si>
  <si>
    <t>5.2</t>
  </si>
  <si>
    <t>5.3</t>
  </si>
  <si>
    <t>5.4</t>
  </si>
  <si>
    <t>6.1</t>
  </si>
  <si>
    <t>6.2</t>
  </si>
  <si>
    <t>mês</t>
  </si>
  <si>
    <t>6.3</t>
  </si>
  <si>
    <t>Qtd</t>
  </si>
  <si>
    <t>Und</t>
  </si>
  <si>
    <t>Fonte</t>
  </si>
  <si>
    <t>Código</t>
  </si>
  <si>
    <t>P.Unit</t>
  </si>
  <si>
    <t>P.Total</t>
  </si>
  <si>
    <t xml:space="preserve">Materiais / Equipamentos / Ferramentas / Mão de Obra </t>
  </si>
  <si>
    <t>Engenheiro Civil</t>
  </si>
  <si>
    <t>h</t>
  </si>
  <si>
    <t>Tecnico Edif</t>
  </si>
  <si>
    <t>Tecnico Seg Trab</t>
  </si>
  <si>
    <t>Encaregado</t>
  </si>
  <si>
    <t>Profissional</t>
  </si>
  <si>
    <t>Ajudante</t>
  </si>
  <si>
    <t>Encargos Sociais</t>
  </si>
  <si>
    <t xml:space="preserve">Total </t>
  </si>
  <si>
    <t>Administração local</t>
  </si>
  <si>
    <t>Comp 01</t>
  </si>
  <si>
    <t>ORSE</t>
  </si>
  <si>
    <t>APLICAÇÃO E LIXAMENTO DE MASSA LÁTEX EM TETO, UMA DEMÃO.</t>
  </si>
  <si>
    <t>SINAPI/PE/09-2016</t>
  </si>
  <si>
    <t>PINTURA A OLEO, 2 DEMAOS</t>
  </si>
  <si>
    <t>Materiais / Equipamentos / Ferramentas</t>
  </si>
  <si>
    <t>Mão de Obra</t>
  </si>
  <si>
    <t>Comp 02</t>
  </si>
  <si>
    <t>PINTURA A BASE DE EMULSAO ACRILICA, CORALPLUS OU SIMILAR, EM PAREDES EXTERNAS, DUAS DEMAOS, SEM MASSA,INCLUSIVE APLICACAO DE SELADOR ACRILICO, UMA DEMAO.</t>
  </si>
  <si>
    <t>EMLURB/2014</t>
  </si>
  <si>
    <t>16.03.070</t>
  </si>
  <si>
    <t>PINTURA A BASE DE EMULSAO ACRILICA,CORALAR OU SIMILAR, EM PAREDES INTERNAS, DUAS DEMAOS SEM MASSA, INCLUSIVE SELADOR ACRILICO, UMA DEMAO.</t>
  </si>
  <si>
    <t>16.03.050</t>
  </si>
  <si>
    <t>APLICAÇÃO E LIXAMENTO DE MASSA LÁTEX EM VIGAS, COLUNAS E/OU PAREDES DE FECHAMENTOS, UMA DEMÃO.</t>
  </si>
  <si>
    <t>BLOCO - A1</t>
  </si>
  <si>
    <t>BLOCO - A2</t>
  </si>
  <si>
    <t>BLOCO - B1</t>
  </si>
  <si>
    <t>EMASSAMENTO DE SUPERFICIES, COM APLICAÇÃO DE 01 DEMÃO DE MASSA ACRÍLICA, LIXAMENTOS E RETOQUES.</t>
  </si>
  <si>
    <t>BLOCO - B2</t>
  </si>
  <si>
    <t>BLOCO - C1</t>
  </si>
  <si>
    <t>BLOCO - C2</t>
  </si>
  <si>
    <t>CANTINA</t>
  </si>
  <si>
    <t>CENTRO DE TREINAMENTO EMPRESARIAL - CEE</t>
  </si>
  <si>
    <t>LIXEIRA</t>
  </si>
  <si>
    <t>CAIACAO INTERNA SOBRE REVESTIMENTO CHAPISCADO C/ADOCAO DE FIXADOR</t>
  </si>
  <si>
    <t>NO BREAK</t>
  </si>
  <si>
    <t>LIXEIRA - SEM BANDEIRA DO TIPO VENEZIANA COM FERRAGENS.</t>
  </si>
  <si>
    <t>CASA DE BOMBAS DE INCÊNDIO E CEE - SEM BANDEIRA DO TIPO VENEZIANA COM FERRAGENS.</t>
  </si>
  <si>
    <t>DEPOSITO DE FERRAMENTAS DO JARDIM - DUAS BANDAS, SEM BANDEIRA DO TIPO VENEZIANA COM FERRAGENS.</t>
  </si>
  <si>
    <t>CASA DE BOMBAS, CAIXA D'AGUA SUPERIOR - PORTA LISA SEM BANDEIRA COM FERRAGENS</t>
  </si>
  <si>
    <t>CASA DE MÁQUINAS DE AR CONDICIONADO DA TI - PORTA LISA SEM BANDEIRA COM FERRAGENS</t>
  </si>
  <si>
    <t>CASA DE MÁQUINA DO AR CONDICIONADO DO AUDITÓRIO - PORTA LISA COM BANDEIRA E FERRAGENS</t>
  </si>
  <si>
    <t>CORRIMÃO EM AÇO INOX ESCOVADO DE ø=1 1/2"</t>
  </si>
  <si>
    <t>PORTÕES E CORRIMÃO</t>
  </si>
  <si>
    <t>CANTEIROS FRONTAIS E SOBRE CAIXA DÁGUA</t>
  </si>
  <si>
    <t>PORTAS INTERNAS DO CEE</t>
  </si>
  <si>
    <t>SALA DE ESTAR DA COOPESPE</t>
  </si>
  <si>
    <t>SALAS DA COOPESPE E SICOOB</t>
  </si>
  <si>
    <t>VESTIÁRIOS MASCULINO E FEMININO</t>
  </si>
  <si>
    <t>ALMOXARIFADO</t>
  </si>
  <si>
    <t>MUROS LATERAIS E DOS FUNDOS</t>
  </si>
  <si>
    <t>2.2</t>
  </si>
  <si>
    <t>2.3</t>
  </si>
  <si>
    <t>2.4</t>
  </si>
  <si>
    <t>2.5</t>
  </si>
  <si>
    <t>3.2</t>
  </si>
  <si>
    <t>3.3</t>
  </si>
  <si>
    <t>3.4</t>
  </si>
  <si>
    <t>3.5</t>
  </si>
  <si>
    <t>4.4</t>
  </si>
  <si>
    <t>4.5</t>
  </si>
  <si>
    <t>5.5</t>
  </si>
  <si>
    <t>7.1</t>
  </si>
  <si>
    <t>7.2</t>
  </si>
  <si>
    <t>7.3</t>
  </si>
  <si>
    <t>7.4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</si>
  <si>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</si>
  <si>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</si>
  <si>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</si>
  <si>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</si>
  <si>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</si>
  <si>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</si>
  <si>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</si>
  <si>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</si>
  <si>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</si>
  <si>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</si>
  <si>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</si>
  <si>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</si>
  <si>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11.1</t>
  </si>
  <si>
    <t>11.2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</si>
  <si>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</si>
  <si>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</si>
  <si>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</si>
  <si>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</si>
  <si>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</si>
  <si>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</si>
  <si>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</si>
  <si>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</si>
  <si>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</si>
  <si>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14.1</t>
  </si>
  <si>
    <t>14.2</t>
  </si>
  <si>
    <t>15.1</t>
  </si>
  <si>
    <t>15.2</t>
  </si>
  <si>
    <t>15.3</t>
  </si>
  <si>
    <t>16.1</t>
  </si>
  <si>
    <t>17.1</t>
  </si>
  <si>
    <t>18.1</t>
  </si>
  <si>
    <t>19.1</t>
  </si>
  <si>
    <t>20.1</t>
  </si>
  <si>
    <t>21.1</t>
  </si>
  <si>
    <t>22.1</t>
  </si>
  <si>
    <t>23.1</t>
  </si>
  <si>
    <t>23.2</t>
  </si>
  <si>
    <t>23.3</t>
  </si>
  <si>
    <t>24.1</t>
  </si>
  <si>
    <t>24.2</t>
  </si>
  <si>
    <t>24.3</t>
  </si>
  <si>
    <t>24.4</t>
  </si>
  <si>
    <t>25.1</t>
  </si>
  <si>
    <t>25.2</t>
  </si>
  <si>
    <t>25.3</t>
  </si>
  <si>
    <t>25.4</t>
  </si>
  <si>
    <t>25.5</t>
  </si>
  <si>
    <t>COMPOSIÇÃO</t>
  </si>
  <si>
    <t>RECUPERAÇÃO DA COBERTA DO CEE</t>
  </si>
  <si>
    <t>ADMINISTRAÇÃO/ MOBILIZAÇÃO/ LIMPEZA FINAL</t>
  </si>
  <si>
    <t>COMP 02</t>
  </si>
  <si>
    <t>COMP 03</t>
  </si>
  <si>
    <t>COMP 04</t>
  </si>
  <si>
    <t>COMP 05</t>
  </si>
  <si>
    <t>COMP 06</t>
  </si>
  <si>
    <t>PORTAS E PORTÕES CONFECCIONADOS EM ALUMINIO LISO OU COM VENEZIANA, SEM E COM BANDEIRA COM FERRAGENS (ANODIZADO) NA COR PRETA</t>
  </si>
  <si>
    <t>COMP 01</t>
  </si>
  <si>
    <t>MÓDULO DE PORTA DE SEGURANÇA DE 2100MM X 800MM COM VISOR DE VIDRO TRANSPARENTE DE 6MM, REVESTIDA EM FÓRMICA TEXTURIZADA MELAMINICA E FITADA EM TODAS AS BORDAS NA COR ARGILA COM FECHADURA E DOBRADIÇAS EM AÇO INOX.</t>
  </si>
  <si>
    <t>MÓDULO DE PORTA DE SEGURANÇA COM DUAS BANDAS MEDINDO 2100MM X 800MM COM VISOR DE VIDRO TRANSPARENTE DE 6MM, REVESTIDA EM FÓRMICA TEXTURIZADA MELAMINICA E FITADA EM TODAS AS BORDAS NA COR ARGILA COM FECHADURA E DOBRADIÇAS EM AÇO INOX.</t>
  </si>
  <si>
    <t>RECUPERAÇÃO DA COBERTA COM TROCA DE TELHAS DE ALUMÍNIO -TOPSTEEL</t>
  </si>
  <si>
    <t>SUBSTITUIÇÃO DE TODOS OS PARAFUSOS DE FIXAÇÃO DO TELHADO</t>
  </si>
  <si>
    <t>REVISÃO E RECUPERAÇÃO DOS RUFOS E CALHAS</t>
  </si>
  <si>
    <t>REVISÃO DAS TRELIÇAS DA COBERTA COM LIXAMENTO E APLICAÇÃO DE DEMÃOS DE ZARCÃO</t>
  </si>
  <si>
    <t>MOBILIZAÇÃO / DESMOBILIZAÇÃO</t>
  </si>
  <si>
    <t>LOCAÇÃO DE CONTAINER (DEPÓSITO)</t>
  </si>
  <si>
    <t>LOCAÇÃO DE ANDAIMES</t>
  </si>
  <si>
    <t>ADMINISTRAÇÃO LOCAL</t>
  </si>
  <si>
    <t>LIMPEZA FINAL</t>
  </si>
  <si>
    <t>AUDITÓRIO E VIDEOCONFERÊNCIA</t>
  </si>
  <si>
    <t xml:space="preserve">PINTURA A BASE DE EMULSAO ACRILICA,CORALAR OU SIMILAR EM PAREDES INTERNAS, DUAS DEMAOS SEM MASSA, INCLUSIVE SELADOR ACRILICO, UMA DEMAO. </t>
  </si>
  <si>
    <t>18.2</t>
  </si>
  <si>
    <t xml:space="preserve">PINTURA A BASE DE EMULSAO ACRILICA,CORALAR OU SIMILAR, EM PAREDES INTERNAS, DUAS DEMAOS SEM MASSA, INCLUSIVE SELADOR ACRILICO, UMA DEMAO. </t>
  </si>
  <si>
    <t>SUBESTAÇÃO E GRUPO GERADOR</t>
  </si>
  <si>
    <t>6.4</t>
  </si>
  <si>
    <t>6.5</t>
  </si>
  <si>
    <t>PLANILHA ORÇAMENTÁRIA COM ESPECIFICAÇÕES E QUANTITATIVOS DOS SERVIÇOS DE PINTURA, REVISÃO DE COBERTA, SUBSTITUIÇÃO DE PORTAS E CORRIMÃO DO CEE E SEDE DO SEBRAE/PE</t>
  </si>
  <si>
    <t>ANEXO DE SERVIÇOS TERCEIRIZADOS</t>
  </si>
  <si>
    <t xml:space="preserve">PINTURA A BASE DE EMULSAO ACRILICA, CORALPLUS OU SIMILAR, EM PAREDES EXTERNAS, DUAS DEMAOS, SEM MASSA,INCLUSIVE APLICACAO DE SELADOR ACRILICO, UMA DEMAO. </t>
  </si>
  <si>
    <t>MURO FRONTAL, GUARITA E GRADIS</t>
  </si>
  <si>
    <t>BLOCO - D - CDE</t>
  </si>
  <si>
    <t>13.5</t>
  </si>
  <si>
    <t>14.3</t>
  </si>
  <si>
    <t>14.4</t>
  </si>
  <si>
    <t>7.5</t>
  </si>
  <si>
    <t>17.2</t>
  </si>
  <si>
    <t>20.2</t>
  </si>
  <si>
    <t>22.2</t>
  </si>
  <si>
    <t>22.3</t>
  </si>
  <si>
    <t>22.4</t>
  </si>
  <si>
    <t>22.5</t>
  </si>
  <si>
    <t>22.6</t>
  </si>
  <si>
    <t>22.7</t>
  </si>
  <si>
    <t>22.8</t>
  </si>
  <si>
    <t>BDI</t>
  </si>
  <si>
    <t>TOTAL</t>
  </si>
  <si>
    <t>TOTAL GERAL</t>
  </si>
  <si>
    <t>15.4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</si>
</sst>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44" fontId="3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10" fontId="2" fillId="0" borderId="1" xfId="3" applyNumberFormat="1" applyFont="1" applyBorder="1" applyAlignment="1">
      <alignment vertical="center"/>
    </xf>
    <xf numFmtId="44" fontId="3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44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3" fillId="0" borderId="1" xfId="2" applyFont="1" applyFill="1" applyBorder="1" applyAlignment="1">
      <alignment vertical="center" wrapText="1"/>
    </xf>
    <xf numFmtId="44" fontId="2" fillId="0" borderId="1" xfId="2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 wrapText="1"/>
    </xf>
    <xf numFmtId="44" fontId="3" fillId="0" borderId="2" xfId="2" applyFont="1" applyFill="1" applyBorder="1" applyAlignment="1">
      <alignment vertical="center" wrapText="1"/>
    </xf>
    <xf numFmtId="44" fontId="3" fillId="0" borderId="2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44" fontId="2" fillId="0" borderId="0" xfId="2" applyFont="1" applyFill="1" applyAlignment="1" applyProtection="1">
      <alignment vertical="center" wrapText="1"/>
      <protection locked="0"/>
    </xf>
    <xf numFmtId="44" fontId="3" fillId="0" borderId="1" xfId="2" applyFont="1" applyFill="1" applyBorder="1" applyAlignment="1" applyProtection="1">
      <alignment horizontal="center" vertical="center" wrapText="1"/>
      <protection locked="0"/>
    </xf>
    <xf numFmtId="44" fontId="2" fillId="0" borderId="1" xfId="2" applyFont="1" applyFill="1" applyBorder="1" applyAlignment="1" applyProtection="1">
      <alignment vertical="center" wrapText="1"/>
      <protection locked="0"/>
    </xf>
    <xf numFmtId="44" fontId="3" fillId="0" borderId="3" xfId="2" applyFont="1" applyFill="1" applyBorder="1" applyAlignment="1" applyProtection="1">
      <alignment vertical="center" wrapText="1"/>
      <protection locked="0"/>
    </xf>
    <xf numFmtId="10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/Desktop/CALL/Propostas/TRE/CASARAO%20RUI%20BARBOSA%20-%20TP%2003-2016/TRE%20TP%2003-2016_rev00_31-10-2016_Com%20Composi&#231;&#245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BDI (2)"/>
      <sheetName val="Calculo BDI"/>
      <sheetName val="bdi equipamentos"/>
      <sheetName val="bdi serviço"/>
      <sheetName val="Encargos"/>
      <sheetName val="Cronograma"/>
      <sheetName val="Análise"/>
      <sheetName val="Original"/>
      <sheetName val="Proposta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A13">
            <v>1</v>
          </cell>
          <cell r="B13" t="str">
            <v>SERVIÇOS PRELIMINARES</v>
          </cell>
        </row>
        <row r="14">
          <cell r="A14" t="str">
            <v>1.1</v>
          </cell>
          <cell r="B14" t="str">
            <v>ART.</v>
          </cell>
          <cell r="C14" t="str">
            <v>un</v>
          </cell>
          <cell r="D14">
            <v>1</v>
          </cell>
          <cell r="E14">
            <v>400</v>
          </cell>
        </row>
        <row r="15">
          <cell r="A15" t="str">
            <v>1.2</v>
          </cell>
          <cell r="B15" t="str">
            <v>Fornecimento e instalação de placa de obra em chapa galvanizada nº 22, medindo 2,0 m x 1,125 m, conforme projeto.</v>
          </cell>
          <cell r="C15" t="str">
            <v>m²</v>
          </cell>
          <cell r="D15">
            <v>2.25</v>
          </cell>
          <cell r="E15">
            <v>130</v>
          </cell>
        </row>
        <row r="16">
          <cell r="A16" t="str">
            <v>1.3</v>
          </cell>
          <cell r="B16" t="str">
            <v>Mobilização.</v>
          </cell>
          <cell r="C16" t="str">
            <v>un</v>
          </cell>
          <cell r="D16">
            <v>1</v>
          </cell>
          <cell r="E16">
            <v>500</v>
          </cell>
        </row>
        <row r="17">
          <cell r="A17" t="str">
            <v>1.4</v>
          </cell>
          <cell r="B17" t="str">
            <v>Execução de depósito em canteiro de obra, em chapa compensada, não incluso mobiliário</v>
          </cell>
          <cell r="C17" t="str">
            <v>m²</v>
          </cell>
          <cell r="D17">
            <v>20</v>
          </cell>
          <cell r="E17">
            <v>350</v>
          </cell>
        </row>
        <row r="18">
          <cell r="A18">
            <v>2</v>
          </cell>
          <cell r="B18" t="str">
            <v>ADMINISTRAÇÃO LOCAL DA OBRA</v>
          </cell>
        </row>
        <row r="19">
          <cell r="A19" t="str">
            <v>2.1</v>
          </cell>
          <cell r="B19" t="str">
            <v>Administração local</v>
          </cell>
          <cell r="C19" t="str">
            <v>%</v>
          </cell>
          <cell r="D19">
            <v>1</v>
          </cell>
          <cell r="E19">
            <v>70000</v>
          </cell>
        </row>
        <row r="20">
          <cell r="A20">
            <v>3</v>
          </cell>
          <cell r="B20" t="str">
            <v>DEMOLIÇÕES E REMOÇÕES</v>
          </cell>
        </row>
        <row r="21">
          <cell r="A21" t="str">
            <v>3.1</v>
          </cell>
          <cell r="B21" t="str">
            <v>Demolição de piso vinílico (casarão/almoxarifado)</v>
          </cell>
          <cell r="C21" t="str">
            <v>m²</v>
          </cell>
          <cell r="D21">
            <v>14.85</v>
          </cell>
          <cell r="E21">
            <v>3.66</v>
          </cell>
        </row>
        <row r="22">
          <cell r="A22" t="str">
            <v>3.2</v>
          </cell>
          <cell r="B22" t="str">
            <v>Demolição de lombada em concreto simples (pátio externo)</v>
          </cell>
          <cell r="C22" t="str">
            <v>m³</v>
          </cell>
          <cell r="D22">
            <v>0.8</v>
          </cell>
          <cell r="E22">
            <v>158.97999999999999</v>
          </cell>
        </row>
        <row r="23">
          <cell r="A23" t="str">
            <v>3.3</v>
          </cell>
          <cell r="B23" t="str">
            <v>Remoção de estrutura metálica( porta/janela e toldo) da antiga lanchonete.</v>
          </cell>
          <cell r="C23" t="str">
            <v>m²</v>
          </cell>
          <cell r="D23">
            <v>4.4000000000000004</v>
          </cell>
          <cell r="E23">
            <v>20.329999999999998</v>
          </cell>
        </row>
        <row r="24">
          <cell r="A24" t="str">
            <v>3.4</v>
          </cell>
          <cell r="B24" t="str">
            <v>Demolição de forro de gesso ( antiga lanchonete)</v>
          </cell>
          <cell r="C24" t="str">
            <v>m²</v>
          </cell>
          <cell r="D24">
            <v>2.17</v>
          </cell>
          <cell r="E24">
            <v>1.63</v>
          </cell>
        </row>
        <row r="25">
          <cell r="A25" t="str">
            <v>3.5</v>
          </cell>
          <cell r="B25" t="str">
            <v>Remoção de válvula de descarga tipo Hidra (wc masculino térreo do casarão)</v>
          </cell>
          <cell r="C25" t="str">
            <v>und</v>
          </cell>
          <cell r="D25">
            <v>1</v>
          </cell>
          <cell r="E25">
            <v>23.94</v>
          </cell>
        </row>
        <row r="26">
          <cell r="A26" t="str">
            <v>3.6</v>
          </cell>
          <cell r="B26" t="str">
            <v>Demolição  de  revestimento  em  argamassa  de  cimento  cal  e  areia  de  paredes  aonde  se  fizer necessário (casarão)</v>
          </cell>
          <cell r="C26" t="str">
            <v>m²</v>
          </cell>
          <cell r="D26">
            <v>798.89</v>
          </cell>
          <cell r="E26">
            <v>5.45</v>
          </cell>
        </row>
        <row r="27">
          <cell r="A27" t="str">
            <v>3.7</v>
          </cell>
          <cell r="B27" t="str">
            <v>Demolição  de  revestimento  em  argamassa  de  cimento  cal    e  areia  de  tetos  aonde  se  fizer necessário (casarão)</v>
          </cell>
          <cell r="C27" t="str">
            <v>m²</v>
          </cell>
          <cell r="D27">
            <v>412.84</v>
          </cell>
          <cell r="E27">
            <v>5.45</v>
          </cell>
        </row>
        <row r="28">
          <cell r="A28" t="str">
            <v>3.8</v>
          </cell>
          <cell r="B28" t="str">
            <v>Demolição de   alvenaria em elementos cerâmicos vazados,   inclusive grade de madeira embutida na alvenaria, com preparo para remoção (circulação anterior à passarela)</v>
          </cell>
          <cell r="C28" t="str">
            <v>m³</v>
          </cell>
          <cell r="D28">
            <v>0.45</v>
          </cell>
          <cell r="E28">
            <v>27.25</v>
          </cell>
        </row>
        <row r="29">
          <cell r="A29" t="str">
            <v>3.9</v>
          </cell>
          <cell r="B29" t="str">
            <v>Demolição de   alvenaria em elementos cerâmicos vazados,   com preparo para remoção (vãos da plataforma elevatória)</v>
          </cell>
          <cell r="C29" t="str">
            <v>m²</v>
          </cell>
          <cell r="D29">
            <v>2.66</v>
          </cell>
          <cell r="E29">
            <v>27.25</v>
          </cell>
        </row>
        <row r="30">
          <cell r="A30" t="str">
            <v>3.10</v>
          </cell>
          <cell r="B30" t="str">
            <v>Remoção de vidro comum (luminária no pátio externo)</v>
          </cell>
          <cell r="C30" t="str">
            <v>m²</v>
          </cell>
          <cell r="D30">
            <v>1</v>
          </cell>
          <cell r="E30">
            <v>8.15</v>
          </cell>
        </row>
        <row r="31">
          <cell r="A31" t="str">
            <v>3.11</v>
          </cell>
          <cell r="B31" t="str">
            <v>Retirada de portas de madeira dim. 0,70m x 2,10m, inclusive ferragens e demais serviços que se fizerem necessários (wc's térreos do anexo I)</v>
          </cell>
          <cell r="C31" t="str">
            <v>und</v>
          </cell>
          <cell r="D31">
            <v>2</v>
          </cell>
          <cell r="E31">
            <v>6.57</v>
          </cell>
        </row>
        <row r="32">
          <cell r="A32" t="str">
            <v>3.12</v>
          </cell>
          <cell r="B32" t="str">
            <v>Remoção de material de primeira categoria em caminhão basculante, DMT 12,0 km, inclusive carga manual e descarga mecânica</v>
          </cell>
          <cell r="C32" t="str">
            <v>m³</v>
          </cell>
          <cell r="D32">
            <v>70</v>
          </cell>
          <cell r="E32">
            <v>36.31</v>
          </cell>
        </row>
        <row r="33">
          <cell r="A33">
            <v>4</v>
          </cell>
          <cell r="B33" t="str">
            <v>PAVIMENTAÇÃO</v>
          </cell>
        </row>
        <row r="34">
          <cell r="A34" t="str">
            <v>4.1</v>
          </cell>
          <cell r="B34" t="str">
            <v>Retirada, limpeza e reassentamento de paralelepípedos sobre colchão de pó de pedra, espessura 10,0cm, rejuntados com argamassa de cimento e areia no traço 1:3, considerando o reaproveitamento do paralelepípedo (pátio externo)</v>
          </cell>
          <cell r="C34" t="str">
            <v>m²</v>
          </cell>
          <cell r="D34">
            <v>43.78</v>
          </cell>
          <cell r="E34">
            <v>42</v>
          </cell>
        </row>
        <row r="35">
          <cell r="A35" t="str">
            <v>4.2</v>
          </cell>
          <cell r="B35" t="str">
            <v>Pavimento em paralelepípedos sobre colchão de areia, rejuntados com argamassa de cimento e areia no traço 1:3, fornecimento e assentamento (pátio externo)</v>
          </cell>
          <cell r="C35" t="str">
            <v>m²</v>
          </cell>
          <cell r="D35">
            <v>18.2</v>
          </cell>
          <cell r="E35">
            <v>45</v>
          </cell>
        </row>
        <row r="36">
          <cell r="A36" t="str">
            <v>4.3</v>
          </cell>
          <cell r="B36" t="str">
            <v>Retirada,  limpeza  e  reassentamento  de  bloco  de  concreto  de  pavimento  intertravado,    sobre colchão de pó de pedra, espessura 10,0cm,  com reaproveitamento do bloco (pátio externo)</v>
          </cell>
          <cell r="C36" t="str">
            <v>m²</v>
          </cell>
          <cell r="D36">
            <v>18</v>
          </cell>
          <cell r="E36">
            <v>8.5</v>
          </cell>
        </row>
        <row r="37">
          <cell r="A37" t="str">
            <v>4.4</v>
          </cell>
          <cell r="B37" t="str">
            <v>Retirada de blocos de pavimento intertravado, com empilhamento ( faixa de  0,60m (três unidades) x 154m,  no entorno do casarão)</v>
          </cell>
          <cell r="C37" t="str">
            <v>m²</v>
          </cell>
          <cell r="D37">
            <v>92.4</v>
          </cell>
          <cell r="E37">
            <v>8</v>
          </cell>
        </row>
        <row r="38">
          <cell r="A38" t="str">
            <v>4.5</v>
          </cell>
          <cell r="B38" t="str">
            <v>Escavação manual de terreno em material de   de 1ª categoria profundidade até 1,50m    (faixa de 154,0m x 0,60m no entorno do casarão x 0,20m de profundidade).</v>
          </cell>
          <cell r="C38" t="str">
            <v>m³</v>
          </cell>
          <cell r="D38">
            <v>30.8</v>
          </cell>
          <cell r="E38">
            <v>22</v>
          </cell>
        </row>
        <row r="39">
          <cell r="A39" t="str">
            <v>4.6</v>
          </cell>
          <cell r="B39" t="str">
            <v>Guia pré-moldado de concreto, tipo jardim, dim. 0,10 x 0,23 x 0,75 m (altura x largura x comprimento), para travamento de pavimento intertravado, rejuntado com argamassa de cimento e areia, incluindo escavação e reaterro ( entorno do casarão)</v>
          </cell>
          <cell r="C39" t="str">
            <v>m</v>
          </cell>
          <cell r="D39">
            <v>154</v>
          </cell>
          <cell r="E39">
            <v>10</v>
          </cell>
        </row>
        <row r="40">
          <cell r="A40" t="str">
            <v>4.7</v>
          </cell>
          <cell r="B40" t="str">
            <v>Fornecimento e execução de lastro de brita nº 2 -brita 29 (faixa de 154,0m x 0,60m no entorno do casarão x 0,10m de profundidade).</v>
          </cell>
          <cell r="C40" t="str">
            <v>m³</v>
          </cell>
          <cell r="D40">
            <v>9.24</v>
          </cell>
          <cell r="E40">
            <v>75</v>
          </cell>
        </row>
        <row r="41">
          <cell r="A41" t="str">
            <v>4.8</v>
          </cell>
          <cell r="B41" t="str">
            <v>Fornecimento e instalação de lona plástica preta, espessura 150 micras (faixa de 154,00m x 0,60m por sobre a camada de brita, no entorno do casarão)</v>
          </cell>
          <cell r="C41" t="str">
            <v>m²</v>
          </cell>
          <cell r="D41">
            <v>92.4</v>
          </cell>
          <cell r="E41">
            <v>3.8</v>
          </cell>
        </row>
        <row r="42">
          <cell r="A42" t="str">
            <v>4.9</v>
          </cell>
          <cell r="B42" t="str">
            <v>Piso em concreto simples 20 mpa, preparo mecânico, espessura 10 cm, inclusive juntas transversais ( 0,5 cm x 4,0 cm), com espaçamento de 2,0 m entre elas, com selante elástico à base de poliuretano e tarugo tarucel (executado sobre a camada de brita com lona plástica, no entorno do casarão)</v>
          </cell>
          <cell r="C42" t="str">
            <v>m²</v>
          </cell>
          <cell r="D42">
            <v>77</v>
          </cell>
          <cell r="E42">
            <v>42</v>
          </cell>
        </row>
        <row r="43">
          <cell r="A43" t="str">
            <v>4.10</v>
          </cell>
          <cell r="B43" t="str">
            <v>Construção de lombada em concreto, fck 30Mpa, inclusive confecção de rampas com 8% de inclinação e demais serviços e acessórios que se fizerem necessários. (dimensões 2,80m x 0,80m e “cumeeira” de 0,07m) – pátio externo</v>
          </cell>
          <cell r="C43" t="str">
            <v>m³</v>
          </cell>
          <cell r="D43">
            <v>0.16</v>
          </cell>
          <cell r="E43">
            <v>480</v>
          </cell>
        </row>
        <row r="44">
          <cell r="A44" t="str">
            <v>4.11</v>
          </cell>
          <cell r="B44" t="str">
            <v>Construção de passagem elevada em concreto, fck 30Mpa, inclusive confecção de rampas com 8% de inclinação (dimensões 3,00m x 2,50m e “cumeeira” de 0,07m).</v>
          </cell>
          <cell r="C44" t="str">
            <v>m³</v>
          </cell>
          <cell r="D44">
            <v>0.53</v>
          </cell>
          <cell r="E44">
            <v>480</v>
          </cell>
        </row>
        <row r="45">
          <cell r="A45" t="str">
            <v>4.12</v>
          </cell>
          <cell r="B45" t="str">
            <v>Recomposição de rampa em concreto 30 mpa, com 0,90 m de largura, sobre linha d'agua de via pública ( em frente ao portão central e à entrada de caminhões, frontais à edificação) – pátio externo</v>
          </cell>
          <cell r="C45" t="str">
            <v>m³</v>
          </cell>
          <cell r="D45">
            <v>1.49</v>
          </cell>
          <cell r="E45">
            <v>480</v>
          </cell>
        </row>
        <row r="46">
          <cell r="A46" t="str">
            <v>4.13</v>
          </cell>
          <cell r="B46" t="str">
            <v>Recuperação de pavimento em lajotas de pedra serrada (fundos do casarão, entrada de caminhões e estacionamento lateral direito)</v>
          </cell>
          <cell r="C46" t="str">
            <v>m²</v>
          </cell>
          <cell r="D46">
            <v>154.4</v>
          </cell>
          <cell r="E46">
            <v>58</v>
          </cell>
        </row>
        <row r="47">
          <cell r="A47" t="str">
            <v>4.14</v>
          </cell>
          <cell r="B47" t="str">
            <v>Pintura acrílica para sinalização horizontal  em piso (estacionamento do pátio externo)</v>
          </cell>
          <cell r="C47" t="str">
            <v>m²</v>
          </cell>
          <cell r="D47">
            <v>49.27</v>
          </cell>
          <cell r="E47">
            <v>12</v>
          </cell>
        </row>
        <row r="48">
          <cell r="A48" t="str">
            <v>4.15</v>
          </cell>
          <cell r="B48" t="str">
            <v>Pintura acrílica de faixas de demarcação, 5,0 cm de largura (estacionamento do pátio externo)</v>
          </cell>
          <cell r="C48" t="str">
            <v>m</v>
          </cell>
          <cell r="D48">
            <v>705.7</v>
          </cell>
          <cell r="E48">
            <v>7</v>
          </cell>
        </row>
        <row r="49">
          <cell r="A49">
            <v>5</v>
          </cell>
          <cell r="B49" t="str">
            <v>DRENAGEM</v>
          </cell>
        </row>
        <row r="50">
          <cell r="A50" t="str">
            <v>5.1</v>
          </cell>
          <cell r="B50" t="str">
            <v>Recomposição de canaleta em alvenaria de tijolos, recoberta com argamassa de cimento e areia, com seção de 0,30m x 0,16m (largura e altura), para drenagem de pavimentação em paralelepípedos (pátio externo)</v>
          </cell>
          <cell r="C50" t="str">
            <v>m</v>
          </cell>
          <cell r="D50">
            <v>3.2</v>
          </cell>
          <cell r="E50">
            <v>45.8</v>
          </cell>
        </row>
        <row r="51">
          <cell r="A51" t="str">
            <v>5.2</v>
          </cell>
          <cell r="B51" t="str">
            <v>Acabamento superior de canaleta, para encaixe da grade de proteção ( demolição e execução de acabamento em argamassa de cimento e areia).-pátio externo</v>
          </cell>
          <cell r="C51" t="str">
            <v>m²</v>
          </cell>
          <cell r="D51">
            <v>4.22</v>
          </cell>
          <cell r="E51">
            <v>29</v>
          </cell>
        </row>
        <row r="52">
          <cell r="A52" t="str">
            <v>5.3</v>
          </cell>
          <cell r="B52" t="str">
            <v>Recuperação e reassentamento de grelha de canaleta, em barras chatas de ferro de  com 0,30m de largura, inclusive aplicação de estrutura de fixação e demais serviços e acessórios que se fizerem necessários.-pátio externo</v>
          </cell>
          <cell r="C52" t="str">
            <v>m</v>
          </cell>
          <cell r="D52">
            <v>18.3</v>
          </cell>
          <cell r="E52">
            <v>4</v>
          </cell>
        </row>
        <row r="53">
          <cell r="A53" t="str">
            <v>5.4</v>
          </cell>
          <cell r="B53" t="str">
            <v>Fornecimento e assentamento  de  grelha  para canaleta, em barras  chatas de ferro  com 0,30m de largura, no mesmo modelo e especificações da grelha existente, inclusive  aplicação  de estrutura de fixação e  demais serviços e acessórios que se fizerem necessários.-pátio externo</v>
          </cell>
          <cell r="C53" t="str">
            <v>m</v>
          </cell>
          <cell r="D53">
            <v>3</v>
          </cell>
          <cell r="E53">
            <v>185.9</v>
          </cell>
        </row>
        <row r="54">
          <cell r="A54">
            <v>6</v>
          </cell>
          <cell r="B54" t="str">
            <v>PAREDES E DIVISÓRIAS</v>
          </cell>
        </row>
        <row r="55">
          <cell r="A55" t="str">
            <v>6.1</v>
          </cell>
          <cell r="B55" t="str">
            <v>Alvenaria em tijolo cerâmico furado, 9 x 19 x 19cm, 1 vez, espessura 19cm,  assentado  em argamassa de cimento e areia no traço 1:4, preparo manual, junta 1cm.( fechamento da antiga lanchonete , vãos da plataforma elevatória e circulação anterior à passarela)</v>
          </cell>
          <cell r="C55" t="str">
            <v>m²</v>
          </cell>
          <cell r="D55">
            <v>12.29</v>
          </cell>
          <cell r="E55">
            <v>50.77</v>
          </cell>
        </row>
        <row r="56">
          <cell r="A56" t="str">
            <v>6.2</v>
          </cell>
          <cell r="B56" t="str">
            <v>Fornecimento  e  assentamento     de  combogó  de  concreto  (elemento  vazado),assentado  com argamassa de cimento e areia no traço 1:3 (fechamento da antiga lanchonete)</v>
          </cell>
          <cell r="C56" t="str">
            <v>m²</v>
          </cell>
          <cell r="D56">
            <v>2</v>
          </cell>
          <cell r="E56">
            <v>83.3</v>
          </cell>
        </row>
        <row r="57">
          <cell r="A57" t="str">
            <v>6.3</v>
          </cell>
          <cell r="B57" t="str">
            <v>Chapisco aplicado com colher de pedreiro, argamassa de cimento e areia no traço 1:3 preparo em betoneira, aonde se fizer necessário ( fechamento da antiga lanchonete, parede  na  circulação anterior à passarela, vãos da plataforma elevatória e paredes e teto do casarão aonde se fizer necessário)</v>
          </cell>
          <cell r="C57" t="str">
            <v>m²</v>
          </cell>
          <cell r="D57">
            <v>550</v>
          </cell>
          <cell r="E57">
            <v>3.34</v>
          </cell>
        </row>
        <row r="58">
          <cell r="A58" t="str">
            <v>6.4</v>
          </cell>
          <cell r="B58" t="str">
            <v>Massa única em argamassa traço 1:2:8 (cimento, cal e areia), espessura 25mm, preparo em betoneira,  aplicada manualmente (fechamento da antiga lanchonete, parede na circulação anterior à passarela, vãos da plataforma elevatória e paredes e teto  do casarão, aonde se fizer necessário)</v>
          </cell>
          <cell r="C58" t="str">
            <v>m²</v>
          </cell>
          <cell r="D58">
            <v>550</v>
          </cell>
          <cell r="E58">
            <v>19.79</v>
          </cell>
        </row>
        <row r="59">
          <cell r="A59" t="str">
            <v>6.5</v>
          </cell>
          <cell r="B59" t="str">
            <v>Verga pré-moldada para janela com até 1,50 m de vão</v>
          </cell>
          <cell r="C59" t="str">
            <v>m</v>
          </cell>
          <cell r="D59">
            <v>1.5</v>
          </cell>
          <cell r="E59">
            <v>17.47</v>
          </cell>
        </row>
        <row r="60">
          <cell r="A60">
            <v>7</v>
          </cell>
          <cell r="B60" t="str">
            <v>INSTALAÇÕES  HIDROSSANITÁRIAS</v>
          </cell>
        </row>
        <row r="61">
          <cell r="A61" t="str">
            <v>7.1</v>
          </cell>
          <cell r="B61" t="str">
            <v>Fornecimento  e  instalação de válvula  de descarga  com  acabamento  especial, linha  Benefit,  da Docol, ou equivalente, inclusive demais serviços e acessórios que se fizerem necessários.</v>
          </cell>
          <cell r="C61" t="str">
            <v>und</v>
          </cell>
          <cell r="D61">
            <v>1</v>
          </cell>
          <cell r="E61">
            <v>175.54</v>
          </cell>
        </row>
        <row r="62">
          <cell r="A62" t="str">
            <v>7.2</v>
          </cell>
          <cell r="B62" t="str">
            <v>Fornecimento e instalação de chuveiro elétrico marca Lorenzetti, Fame, ou similar, inclusive demais serviços, materiais e acessórios que se fizerem necessários (wc masculino térreo do casarão)</v>
          </cell>
          <cell r="C62" t="str">
            <v>und</v>
          </cell>
          <cell r="D62">
            <v>1</v>
          </cell>
          <cell r="E62">
            <v>55.69</v>
          </cell>
        </row>
        <row r="63">
          <cell r="A63" t="str">
            <v>7.3</v>
          </cell>
          <cell r="B63" t="str">
            <v>Fornecimento  e  colocação  de  assento  sanitário  branco  AP  165  da  Deca  ou  equivalente  (wc feminino do pavimento superior do casarão)</v>
          </cell>
          <cell r="C63" t="str">
            <v>un</v>
          </cell>
          <cell r="D63">
            <v>1</v>
          </cell>
          <cell r="E63">
            <v>307.35000000000002</v>
          </cell>
        </row>
        <row r="64">
          <cell r="A64">
            <v>8</v>
          </cell>
          <cell r="B64" t="str">
            <v>INSTALAÇÕES  ELÉTRICAS</v>
          </cell>
        </row>
        <row r="65">
          <cell r="A65" t="str">
            <v>8.1</v>
          </cell>
          <cell r="B65" t="str">
            <v>Ponto de iluminação residencial, incluindo interruptor simples (1 seção) de sobrepor, caixa elétrica, eletroduto, cabo, disjuntor e demais serviços e acessórios que se fizerem necessários. (coberturas metálicas para carros no pátio externo)</v>
          </cell>
          <cell r="C65" t="str">
            <v>pt</v>
          </cell>
          <cell r="D65">
            <v>2</v>
          </cell>
          <cell r="E65">
            <v>134.08000000000001</v>
          </cell>
        </row>
        <row r="66">
          <cell r="A66" t="str">
            <v>8.2</v>
          </cell>
          <cell r="B66" t="str">
            <v>Luminária de embutir com aletas, para lâmpada fluorescente 2X32W, ref. C-2359, da lustres projeto ou similar (sala de comissões)</v>
          </cell>
          <cell r="C66" t="str">
            <v>un</v>
          </cell>
          <cell r="D66">
            <v>2</v>
          </cell>
          <cell r="E66">
            <v>205.14</v>
          </cell>
        </row>
        <row r="67">
          <cell r="A67" t="str">
            <v>8.3</v>
          </cell>
          <cell r="B67" t="str">
            <v>Fornecimento e instalação de luminária de embutir, para w.c., em alumínio, difusor em vidro fosco temperado, para 2 lâmpadas eletrônicas de 15W, ref.: E055, fab.: Omega Iluminção ou equivalente, inclusive lâmpada fluorescente compacta eletrônica 15W, reator eletrônico de alto fator de potência, de acordo com as luminárias existentes e demais serviços e acessórios que se fizerem necessários (wc's térreos do casarão)</v>
          </cell>
          <cell r="C67" t="str">
            <v>un</v>
          </cell>
          <cell r="D67">
            <v>2</v>
          </cell>
          <cell r="E67">
            <v>217.48</v>
          </cell>
        </row>
        <row r="68">
          <cell r="A68" t="str">
            <v>8.4</v>
          </cell>
          <cell r="B68" t="str">
            <v>Fornecimento e instalação de luminária tipo calha, de sobrepor, com reator de partida rápida e duas lâmpadas fluorescentes 2x40w, completa, inclusive demais serviços e acessórios que se fizerem necessários (coberturas metálicas para veículos no pátio externo)</v>
          </cell>
          <cell r="C68" t="str">
            <v>un</v>
          </cell>
          <cell r="D68">
            <v>8</v>
          </cell>
          <cell r="E68">
            <v>105.71</v>
          </cell>
        </row>
        <row r="69">
          <cell r="A69" t="str">
            <v>8.5</v>
          </cell>
          <cell r="B69" t="str">
            <v>Ponto de tomada residencial, incluindo tomada 10A/250V, caixa elétrica, eletroduto, cabo, rasgo, quebra e chumbamento</v>
          </cell>
          <cell r="C69" t="str">
            <v>pt</v>
          </cell>
          <cell r="D69">
            <v>2</v>
          </cell>
          <cell r="E69">
            <v>106.93</v>
          </cell>
        </row>
        <row r="70">
          <cell r="A70" t="str">
            <v>8.6</v>
          </cell>
          <cell r="B70" t="str">
            <v>Revisão de refletores, incluindo a  instalação elétrica dos mesmos (pátio externo)</v>
          </cell>
          <cell r="C70" t="str">
            <v>un</v>
          </cell>
          <cell r="D70">
            <v>7</v>
          </cell>
          <cell r="E70">
            <v>95.17</v>
          </cell>
        </row>
        <row r="71">
          <cell r="A71">
            <v>9</v>
          </cell>
          <cell r="B71" t="str">
            <v>REVESTIMENTOS DE PISOS</v>
          </cell>
        </row>
        <row r="72">
          <cell r="A72" t="str">
            <v>9.1</v>
          </cell>
          <cell r="B72" t="str">
            <v>Fornecimento e aplicação de rodapé vinílico, dimensões de 10 cm de altura por 30 cm de largura, espessura 2 mm, na cor Blue Quartz Cod 703 da Fademac ou equivalente e demais serviços e acessórios que se fizerem necessários. Mesma programação do piso (circulação em frente á expedição)</v>
          </cell>
          <cell r="C72" t="str">
            <v>m</v>
          </cell>
          <cell r="D72">
            <v>1</v>
          </cell>
          <cell r="E72">
            <v>17</v>
          </cell>
        </row>
        <row r="73">
          <cell r="A73" t="str">
            <v>9.2</v>
          </cell>
          <cell r="B73" t="str">
            <v>Fornecimento e aplicação do piso vinílico em placas vinílicas semiflexível 3,2 mm, nas cores e padrões do piso existente, aplicado em base regularizada, inclusive material colante e demais serviços e acessórios que se fizerem necessários.</v>
          </cell>
          <cell r="C73" t="str">
            <v>m²</v>
          </cell>
          <cell r="D73">
            <v>25.77</v>
          </cell>
          <cell r="E73">
            <v>102</v>
          </cell>
        </row>
        <row r="74">
          <cell r="A74">
            <v>10</v>
          </cell>
          <cell r="B74" t="str">
            <v>REVESTIMENTOS DE PAREDES E TETOS</v>
          </cell>
        </row>
        <row r="75">
          <cell r="A75" t="str">
            <v>10.1</v>
          </cell>
          <cell r="B75" t="str">
            <v>Chapisco aplicado em teto com colher de pedreiro,   com argamassa de cimento e areia no traço 1:3, preparo em betoneira, aonde for necessário</v>
          </cell>
          <cell r="C75" t="str">
            <v>m²</v>
          </cell>
          <cell r="D75">
            <v>412.84</v>
          </cell>
          <cell r="E75">
            <v>3.34</v>
          </cell>
        </row>
        <row r="76">
          <cell r="A76" t="str">
            <v>10.2</v>
          </cell>
          <cell r="B76" t="str">
            <v>Chapisco aplicado em paredes com colher de pedreiro,   com argamassa de cimento e areia no traço 1:3, preparo em betoneira, aonde for necessário.</v>
          </cell>
          <cell r="C76" t="str">
            <v>m²</v>
          </cell>
          <cell r="D76">
            <v>798.89</v>
          </cell>
          <cell r="E76">
            <v>3.34</v>
          </cell>
        </row>
        <row r="77">
          <cell r="A77" t="str">
            <v>10.3</v>
          </cell>
          <cell r="B77" t="str">
            <v>Massa única com argamassa de cimento, cal e areia, no traço 1:2:8, preparo em betoneira, aplicada manualmente em teto, aonde for necessário.</v>
          </cell>
          <cell r="C77" t="str">
            <v>m²</v>
          </cell>
          <cell r="D77">
            <v>412.84</v>
          </cell>
          <cell r="E77">
            <v>19.79</v>
          </cell>
        </row>
        <row r="78">
          <cell r="A78" t="str">
            <v>10.4</v>
          </cell>
          <cell r="B78" t="str">
            <v>Massa única com argamassa de cimento, cal e areia, no traço 1:2:8, preparo em betoneira, aplicada manualmente em parede, aonde for necessário.</v>
          </cell>
          <cell r="C78" t="str">
            <v>m²</v>
          </cell>
          <cell r="D78">
            <v>798.89</v>
          </cell>
          <cell r="E78">
            <v>19.79</v>
          </cell>
        </row>
        <row r="79">
          <cell r="A79" t="str">
            <v>10.5</v>
          </cell>
          <cell r="B79" t="str">
            <v>Revestimento cerâmico com placas tipo grês, de dimensões 0,45m x 0,45m, aplicada em ambiente de área maior que 10,0 m², na cor especificada pela fiscalização, aplicada em parede e teto (ver relação de locais)</v>
          </cell>
          <cell r="C79" t="str">
            <v>m²</v>
          </cell>
          <cell r="D79">
            <v>195.94</v>
          </cell>
          <cell r="E79">
            <v>27.2</v>
          </cell>
        </row>
        <row r="80">
          <cell r="A80" t="str">
            <v>10.6</v>
          </cell>
          <cell r="B80" t="str">
            <v>Demolição de revestimento em argamassa de cimento cal e areia</v>
          </cell>
          <cell r="C80" t="str">
            <v>m²</v>
          </cell>
          <cell r="D80">
            <v>195.94</v>
          </cell>
          <cell r="E80">
            <v>5.45</v>
          </cell>
        </row>
        <row r="81">
          <cell r="A81" t="str">
            <v>10.7</v>
          </cell>
          <cell r="B81" t="str">
            <v>Chapisco  aplicado  com  colher  de  pedreiro,    com  argamassa de  cimento  e areia  no  traço  1:3, preparo em betoneira.</v>
          </cell>
          <cell r="C81" t="str">
            <v>m²</v>
          </cell>
          <cell r="D81">
            <v>195.94</v>
          </cell>
          <cell r="E81">
            <v>3.34</v>
          </cell>
        </row>
        <row r="82">
          <cell r="A82" t="str">
            <v>10.8</v>
          </cell>
          <cell r="B82" t="str">
            <v>Emboço com argamassa de cimento, cal e areia, no traço 1:2:8, preparo em betoneira, aplicada manualmente em parede, aonde for necessário.</v>
          </cell>
          <cell r="C82" t="str">
            <v>m²</v>
          </cell>
          <cell r="D82">
            <v>195.54</v>
          </cell>
          <cell r="E82">
            <v>19.79</v>
          </cell>
        </row>
        <row r="83">
          <cell r="A83" t="str">
            <v>10.9</v>
          </cell>
          <cell r="B83" t="str">
            <v>Fornecimento e aplicação de revestimento em cerâmica tipo A, 10,0 x 10,0, na cor e padrões da cerâmica já existente, assentado com argamassa pré-fabricada  de  cimento  colante,  inclusive rejunte – 15 peças ( parede do WC da EJE)</v>
          </cell>
          <cell r="C83" t="str">
            <v>m²</v>
          </cell>
          <cell r="D83">
            <v>1</v>
          </cell>
          <cell r="E83">
            <v>43.8</v>
          </cell>
        </row>
        <row r="84">
          <cell r="A84" t="str">
            <v>10.10</v>
          </cell>
          <cell r="B84" t="str">
            <v>Fornecimento e aplicação de forro de gesso em placas de 0,60cm x 0,60cm, espessura 1,20cm, inclusive fixação com arame galvanizado (sala de comissões do casarão e antiga lanchonete)</v>
          </cell>
          <cell r="C84" t="str">
            <v>m²</v>
          </cell>
          <cell r="D84">
            <v>3.21</v>
          </cell>
          <cell r="E84">
            <v>21.2</v>
          </cell>
        </row>
        <row r="85">
          <cell r="A85" t="str">
            <v>10.11</v>
          </cell>
          <cell r="B85" t="str">
            <v>Fornecimento e aplicação, conforme projeto, de moldura em granito cinza corumbá (esp. 2cm) , inclusive massa de aplicação, rejunte e demais serviços e acessórios que se fizerem necessários – medir no local (moldura da  parede nos  acessos da plataforma)</v>
          </cell>
          <cell r="C85" t="str">
            <v>und</v>
          </cell>
          <cell r="D85">
            <v>2</v>
          </cell>
          <cell r="E85">
            <v>440</v>
          </cell>
        </row>
        <row r="86">
          <cell r="A86">
            <v>11</v>
          </cell>
          <cell r="B86" t="str">
            <v>ESQUADRIAS DE MADEIRA,  DE FERRO E VIDROS</v>
          </cell>
        </row>
        <row r="87">
          <cell r="A87" t="str">
            <v>11.1</v>
          </cell>
          <cell r="B87" t="str">
            <v>Remoção de chapa danificada, fornecimento e  reposição (soldagem) de chapa de aço galvanizada, bitola GSG 14, e=1,95mm (15,60 kg/m²) em portão de ferro (portão frontal central do casarão)</v>
          </cell>
          <cell r="C87" t="str">
            <v>m²</v>
          </cell>
          <cell r="D87">
            <v>0.74</v>
          </cell>
          <cell r="E87">
            <v>141.54</v>
          </cell>
        </row>
        <row r="88">
          <cell r="A88" t="str">
            <v>11.2</v>
          </cell>
          <cell r="B88" t="str">
            <v>Refixação, com  soldagem, de base de portão em chapa galvanizada plana (Portão esquerda e direita de carros) -fachada do casarão)</v>
          </cell>
          <cell r="C88" t="str">
            <v>m</v>
          </cell>
          <cell r="D88">
            <v>12.2</v>
          </cell>
          <cell r="E88">
            <v>10.4</v>
          </cell>
        </row>
        <row r="89">
          <cell r="A89" t="str">
            <v>11.3</v>
          </cell>
          <cell r="B89" t="str">
            <v>Recuperação  em porta de madeira de lei (sala 07 do casarão)</v>
          </cell>
          <cell r="C89" t="str">
            <v>m²</v>
          </cell>
          <cell r="D89">
            <v>0.9</v>
          </cell>
          <cell r="E89">
            <v>93.87</v>
          </cell>
        </row>
        <row r="90">
          <cell r="A90" t="str">
            <v>11.4</v>
          </cell>
          <cell r="B90" t="str">
            <v>Recuperação de gradil em barras chatas de ferro, 4,60m², inclusive instalação</v>
          </cell>
          <cell r="C90" t="str">
            <v>un</v>
          </cell>
          <cell r="D90">
            <v>1</v>
          </cell>
          <cell r="E90">
            <v>479.98</v>
          </cell>
        </row>
        <row r="91">
          <cell r="A91" t="str">
            <v>11.5</v>
          </cell>
          <cell r="B91" t="str">
            <v>Vidro fantasia canelado, espessura 4,0mm ( circulação  em  frente  a expedição, dependência de servidores do casarão)</v>
          </cell>
          <cell r="C91" t="str">
            <v>m²</v>
          </cell>
          <cell r="D91">
            <v>1.1299999999999999</v>
          </cell>
          <cell r="E91">
            <v>58.79</v>
          </cell>
        </row>
        <row r="92">
          <cell r="A92" t="str">
            <v>11.6</v>
          </cell>
          <cell r="B92" t="str">
            <v>Vidro liso comum transparente esp. 3,0mm (luminária no pátio externo)</v>
          </cell>
          <cell r="C92" t="str">
            <v>m²</v>
          </cell>
          <cell r="D92">
            <v>1</v>
          </cell>
          <cell r="E92">
            <v>53.3</v>
          </cell>
        </row>
        <row r="93">
          <cell r="A93" t="str">
            <v>11.7</v>
          </cell>
          <cell r="B93" t="str">
            <v>Refixação de batedor de porta de madeira (terraço da EJE)</v>
          </cell>
          <cell r="C93" t="str">
            <v>un</v>
          </cell>
          <cell r="D93">
            <v>1</v>
          </cell>
          <cell r="E93">
            <v>7.7</v>
          </cell>
        </row>
        <row r="94">
          <cell r="A94" t="str">
            <v>11.8</v>
          </cell>
          <cell r="B94" t="str">
            <v>Fechadura de embutir com cilindro, externa, completa, acabamento padrão médio, inclusive execução de furo, fornecimento e instalação (wc's externos do anexo I e porta interna em alumínio da lixeira)</v>
          </cell>
          <cell r="C94" t="str">
            <v>un</v>
          </cell>
          <cell r="D94">
            <v>3</v>
          </cell>
          <cell r="E94">
            <v>64.95</v>
          </cell>
        </row>
        <row r="95">
          <cell r="A95" t="str">
            <v>11.9</v>
          </cell>
          <cell r="B95" t="str">
            <v>Fornecimento e instalação de fechadura de sobrepor para portão, com cilindro, chave simples, trinco lateral, em latão ou aço cromado ou polido, com ou sem pintura – completa, inclusive a retirada da fechadura existente e demais serviços e acessórios que se fizerem necessários (portão central frontal do casarão)</v>
          </cell>
          <cell r="C95" t="str">
            <v>un</v>
          </cell>
          <cell r="D95">
            <v>1</v>
          </cell>
          <cell r="E95">
            <v>25.77</v>
          </cell>
        </row>
        <row r="96">
          <cell r="A96" t="str">
            <v>11.10</v>
          </cell>
          <cell r="B96" t="str">
            <v>Refixação de puxador de basculante em alumínio (sala de apoio do arquivo geral)</v>
          </cell>
          <cell r="C96" t="str">
            <v>un</v>
          </cell>
          <cell r="D96">
            <v>1</v>
          </cell>
          <cell r="E96">
            <v>2.83</v>
          </cell>
        </row>
        <row r="97">
          <cell r="A97" t="str">
            <v>11.11</v>
          </cell>
          <cell r="B97" t="str">
            <v>Remoção, readequação e reinstalação  de  grade de  ferro (local de  instalação da plataforma  de acessibilidade – pavimento superior)</v>
          </cell>
          <cell r="C97" t="str">
            <v>m²</v>
          </cell>
          <cell r="D97">
            <v>4.71</v>
          </cell>
          <cell r="E97">
            <v>48.53</v>
          </cell>
        </row>
        <row r="98">
          <cell r="A98" t="str">
            <v>11.12</v>
          </cell>
          <cell r="B98" t="str">
            <v>Remoção de esquadria de ferro em basculante (local de instalação da plataforma de acessibilidade
– pavimento térreo)</v>
          </cell>
          <cell r="C98" t="str">
            <v>m²</v>
          </cell>
          <cell r="D98">
            <v>2.2000000000000002</v>
          </cell>
          <cell r="E98">
            <v>10.9</v>
          </cell>
        </row>
        <row r="99">
          <cell r="A99" t="str">
            <v>11.13</v>
          </cell>
          <cell r="B99" t="str">
            <v>Porta  de  madeira  para  pintura,  semi–ôca  (leve  ou  média),  0,70  x  2,10cm,  espessura  3,5 centímetros, incluso dobradiças, fornecimento e instalação (wc's externos do anexo I)</v>
          </cell>
          <cell r="C99" t="str">
            <v>un</v>
          </cell>
          <cell r="D99">
            <v>2</v>
          </cell>
          <cell r="E99">
            <v>135</v>
          </cell>
        </row>
        <row r="100">
          <cell r="A100">
            <v>12</v>
          </cell>
          <cell r="B100" t="str">
            <v>COBERTA</v>
          </cell>
        </row>
        <row r="101">
          <cell r="A101" t="str">
            <v>12.1</v>
          </cell>
          <cell r="B101" t="str">
            <v>Retirada de cumeeira cerâmica (coberta do casarão)</v>
          </cell>
          <cell r="C101" t="str">
            <v>m</v>
          </cell>
          <cell r="D101">
            <v>147.72</v>
          </cell>
          <cell r="E101">
            <v>3.27</v>
          </cell>
        </row>
        <row r="102">
          <cell r="A102" t="str">
            <v>12.2</v>
          </cell>
          <cell r="B102" t="str">
            <v>Retirada de telhas cerâmicas (coberta do casarão)</v>
          </cell>
          <cell r="C102" t="str">
            <v>m²</v>
          </cell>
          <cell r="D102">
            <v>715.16</v>
          </cell>
          <cell r="E102">
            <v>5.45</v>
          </cell>
        </row>
        <row r="103">
          <cell r="A103" t="str">
            <v>12.3</v>
          </cell>
          <cell r="B103" t="str">
            <v>Demolição de vigas (linhas), aonde for necessário</v>
          </cell>
          <cell r="C103" t="str">
            <v>m²</v>
          </cell>
          <cell r="D103">
            <v>107.27</v>
          </cell>
          <cell r="E103">
            <v>13.06</v>
          </cell>
        </row>
        <row r="104">
          <cell r="A104" t="str">
            <v>12.4</v>
          </cell>
          <cell r="B104" t="str">
            <v>Demolição caibros e ripas  aonde for necessário (coberta do casarão)</v>
          </cell>
          <cell r="C104" t="str">
            <v>m²</v>
          </cell>
          <cell r="D104">
            <v>715.16</v>
          </cell>
          <cell r="E104">
            <v>3.52</v>
          </cell>
        </row>
        <row r="105">
          <cell r="A105" t="str">
            <v>12.5</v>
          </cell>
          <cell r="B105" t="str">
            <v>Transporte vertical  de material diverso à 2ª laje (descida das telhas, caibros, ripas e calhas antigos)</v>
          </cell>
          <cell r="C105" t="str">
            <v>t</v>
          </cell>
          <cell r="D105">
            <v>49</v>
          </cell>
          <cell r="E105">
            <v>63.22</v>
          </cell>
        </row>
        <row r="106">
          <cell r="A106" t="str">
            <v>12.6</v>
          </cell>
          <cell r="B106" t="str">
            <v>Transporte vertical  de material diverso à 2ª laje (subida das  telhas, caibros, ripas e calhas novos)</v>
          </cell>
          <cell r="C106" t="str">
            <v>t</v>
          </cell>
          <cell r="D106">
            <v>32.950000000000003</v>
          </cell>
          <cell r="E106">
            <v>63.22</v>
          </cell>
        </row>
        <row r="107">
          <cell r="A107" t="str">
            <v>12.7</v>
          </cell>
          <cell r="B107" t="str">
            <v>Remoção de calhas e condutores (tubos de queda) de águas pluviais (coberta do casarão)</v>
          </cell>
          <cell r="C107" t="str">
            <v>m</v>
          </cell>
          <cell r="D107">
            <v>151.54</v>
          </cell>
          <cell r="E107">
            <v>2.1800000000000002</v>
          </cell>
        </row>
        <row r="108">
          <cell r="A108" t="str">
            <v>12.8</v>
          </cell>
          <cell r="B108" t="str">
            <v>Fornecimento e assentamento de vigas (terças) em madeira de lei nativa/regional, dim. 6,0 x 12,0 cm, aonde se fizer necessário (coberta do casarão).</v>
          </cell>
          <cell r="C108" t="str">
            <v>m²</v>
          </cell>
          <cell r="D108">
            <v>71.5</v>
          </cell>
          <cell r="E108">
            <v>13.4</v>
          </cell>
        </row>
        <row r="109">
          <cell r="A109" t="str">
            <v>12.9</v>
          </cell>
          <cell r="B109" t="str">
            <v>Fornecimento e assentamento de caibros em madeira de lei nativa/regional, dim.5,0cm x 6,0,0 cm aonde se fizer necessário (coberta do casarão).</v>
          </cell>
          <cell r="C109" t="str">
            <v>m²</v>
          </cell>
          <cell r="D109">
            <v>71.5</v>
          </cell>
          <cell r="E109">
            <v>28.74</v>
          </cell>
        </row>
        <row r="110">
          <cell r="A110" t="str">
            <v>12.10</v>
          </cell>
          <cell r="B110" t="str">
            <v>Fornecimento e assentamento de ripas maçaranduba  dim.1,5 cm x 5,0cm  (coberta do casarão).</v>
          </cell>
          <cell r="C110" t="str">
            <v>m²</v>
          </cell>
          <cell r="D110">
            <v>715.16</v>
          </cell>
          <cell r="E110">
            <v>19.73</v>
          </cell>
        </row>
        <row r="111">
          <cell r="A111" t="str">
            <v>12.11</v>
          </cell>
          <cell r="B111" t="str">
            <v>Fornecimento  e  assentamento  de  telha  cerâmica  tipo  americana  da  SIMONASSI,  ou  similar (coberta do casarão).</v>
          </cell>
          <cell r="C111" t="str">
            <v>m²</v>
          </cell>
          <cell r="D111">
            <v>715.16</v>
          </cell>
          <cell r="E111">
            <v>43</v>
          </cell>
        </row>
        <row r="112">
          <cell r="A112" t="str">
            <v>12.12</v>
          </cell>
          <cell r="B112" t="str">
            <v>Fornecimento e instalação de calha em chapa de aço galvanizado número 24,  desenvolvimento 50 cm (calhas  da coberta do casarão)</v>
          </cell>
          <cell r="C112" t="str">
            <v>m</v>
          </cell>
          <cell r="D112">
            <v>61.54</v>
          </cell>
          <cell r="E112">
            <v>38.54</v>
          </cell>
        </row>
        <row r="113">
          <cell r="A113" t="str">
            <v>12.13</v>
          </cell>
          <cell r="B113" t="str">
            <v>Fornecimento  e  assentamento  de  cumeeira  cerâmica    para  cobertura  com  telha  cerâmica  tipo americana da SIMONASSI, ou similar (coberta do casarão).</v>
          </cell>
          <cell r="C113" t="str">
            <v>m</v>
          </cell>
          <cell r="D113">
            <v>147.72</v>
          </cell>
          <cell r="E113">
            <v>22.5</v>
          </cell>
        </row>
        <row r="114">
          <cell r="A114" t="str">
            <v>12.14</v>
          </cell>
          <cell r="B114" t="str">
            <v>Fornecimento e assentamento  de ponteira cerâmica   para  cobertura com  telhas cerâmicas tipo americana da SIMONASSI, ou similar (coberta do casarão).</v>
          </cell>
          <cell r="C114" t="str">
            <v>un</v>
          </cell>
          <cell r="D114">
            <v>20</v>
          </cell>
          <cell r="E114">
            <v>49</v>
          </cell>
        </row>
        <row r="115">
          <cell r="A115" t="str">
            <v>12.15</v>
          </cell>
          <cell r="B115" t="str">
            <v>Emboçamento da última camada de telha com argamassa de cimento, cal e areia, no traço 1:2:8 (coberta do casarão)</v>
          </cell>
          <cell r="C115" t="str">
            <v>m</v>
          </cell>
          <cell r="D115">
            <v>156</v>
          </cell>
          <cell r="E115">
            <v>7.92</v>
          </cell>
        </row>
        <row r="116">
          <cell r="A116" t="str">
            <v>12.16</v>
          </cell>
          <cell r="B116" t="str">
            <v>Fornecimento  e  instalação  de  tubo  de  PVC,  série  r  água  pluvial,  dn  150mm  ,  instalado  em condutores  verticais,  inclusive  conexões,  cortes  e  fixações,  para  prédios  (Tubos  de  queda  de coberta).</v>
          </cell>
          <cell r="C116" t="str">
            <v>m</v>
          </cell>
          <cell r="D116">
            <v>150</v>
          </cell>
          <cell r="E116">
            <v>39.83</v>
          </cell>
        </row>
        <row r="117">
          <cell r="A117" t="str">
            <v>12.17</v>
          </cell>
          <cell r="B117" t="str">
            <v>Revisão de impermeabilização com manta em alumínio esp. 3,00mm, aonde for  necessário, inclusive demais serviços e acessórios que se fizerem  necessários  (laje  de  coberta  do almoxarifado)</v>
          </cell>
          <cell r="C117" t="str">
            <v>m²</v>
          </cell>
          <cell r="D117">
            <v>43.52</v>
          </cell>
          <cell r="E117">
            <v>60.85</v>
          </cell>
        </row>
        <row r="118">
          <cell r="A118" t="str">
            <v>12.18</v>
          </cell>
          <cell r="B118" t="str">
            <v>Retirada de telhas onduladas (antiga lanchonete)</v>
          </cell>
          <cell r="C118" t="str">
            <v>m²</v>
          </cell>
          <cell r="D118">
            <v>20.94</v>
          </cell>
          <cell r="E118">
            <v>3.82</v>
          </cell>
        </row>
        <row r="119">
          <cell r="A119" t="str">
            <v>12.19</v>
          </cell>
          <cell r="B119" t="str">
            <v>Telhamento com telha de fibrocimento ondulada, espessura 6,0mm, incluso juntas de vedação e acessórios de fixação, excluindo madeiramento 9coberta da antiga lanchonete)</v>
          </cell>
          <cell r="C119" t="str">
            <v>m²</v>
          </cell>
          <cell r="D119">
            <v>20.94</v>
          </cell>
          <cell r="E119">
            <v>35.56</v>
          </cell>
        </row>
        <row r="120">
          <cell r="A120" t="str">
            <v>12.20</v>
          </cell>
          <cell r="B120" t="str">
            <v>Fornecimento e instalação de coberta metálica para veículos, com dimensões de 16,90m x 8,30m x 3,50m, conforme especificações, inclusive rasgos – medir no local (pátio externo)</v>
          </cell>
          <cell r="C120" t="str">
            <v>un</v>
          </cell>
          <cell r="D120">
            <v>1</v>
          </cell>
          <cell r="E120">
            <v>15930</v>
          </cell>
        </row>
        <row r="121">
          <cell r="A121" t="str">
            <v>12.21</v>
          </cell>
          <cell r="B121" t="str">
            <v>Fornecimento e instalação de coberta metálica para veículos, com dimensões de 13,90 x 6,70 m x 3,50m, conforme especificações, inclusive rasgos – medir no local (pátio externo)</v>
          </cell>
          <cell r="C121" t="str">
            <v>un</v>
          </cell>
          <cell r="D121">
            <v>1</v>
          </cell>
          <cell r="E121">
            <v>10620</v>
          </cell>
        </row>
        <row r="122">
          <cell r="A122" t="str">
            <v>12.22</v>
          </cell>
          <cell r="B122" t="str">
            <v>Fornecimento  e  instalação  de  lona  plástica  preta,  espessura  150  micras  (para  utilização  na proteção da coberta em caso de chuvas)</v>
          </cell>
          <cell r="C122" t="str">
            <v>m²</v>
          </cell>
          <cell r="D122">
            <v>178.79</v>
          </cell>
          <cell r="E122">
            <v>3.8</v>
          </cell>
        </row>
        <row r="123">
          <cell r="A123">
            <v>13</v>
          </cell>
          <cell r="B123" t="str">
            <v>PLATAFORMA DE ACESSIBILIDADE</v>
          </cell>
        </row>
        <row r="124">
          <cell r="A124" t="str">
            <v>13.1</v>
          </cell>
          <cell r="B124" t="str">
            <v>Plataforma  de  acessibilidade,  conforme  projeto,  especificações  e  recomendações  técnicas  , inclusos frete e instalação (casarão)  M.P.</v>
          </cell>
          <cell r="C124" t="str">
            <v>und</v>
          </cell>
          <cell r="D124">
            <v>1</v>
          </cell>
          <cell r="E124">
            <v>54140.5</v>
          </cell>
        </row>
        <row r="125">
          <cell r="A125" t="str">
            <v>13.2</v>
          </cell>
          <cell r="B125" t="str">
            <v>Escavação manual de terreno em material de   de 1ª categoria profundidade até 1,50m, excluindo esgotamento e escoramento (fundação da plataforma)</v>
          </cell>
          <cell r="C125" t="str">
            <v>m³</v>
          </cell>
          <cell r="D125">
            <v>0.64</v>
          </cell>
          <cell r="E125">
            <v>38.15</v>
          </cell>
        </row>
        <row r="126">
          <cell r="A126" t="str">
            <v>13.3</v>
          </cell>
          <cell r="B126" t="str">
            <v>Concreto armado pronto FCK 30mpa, condição NBR 12655, lançado em fundação e adensado, inclusive forma, escoramento e ferragem (fundação da plataforma)</v>
          </cell>
          <cell r="C126" t="str">
            <v>m³</v>
          </cell>
          <cell r="D126">
            <v>0.64</v>
          </cell>
          <cell r="E126">
            <v>1331.62</v>
          </cell>
        </row>
        <row r="127">
          <cell r="A127" t="str">
            <v>13.4</v>
          </cell>
          <cell r="B127" t="str">
            <v>Rasgo em alvenaria para eletrodutos com diâmetros menores ou iguais a 40 mm</v>
          </cell>
          <cell r="C127" t="str">
            <v>m</v>
          </cell>
          <cell r="D127">
            <v>11</v>
          </cell>
          <cell r="E127">
            <v>7.12</v>
          </cell>
        </row>
        <row r="128">
          <cell r="A128" t="str">
            <v>13.5</v>
          </cell>
          <cell r="B128" t="str">
            <v>Quebra em alvenaria para instalação de quadro de distribuição</v>
          </cell>
          <cell r="C128" t="str">
            <v>un</v>
          </cell>
          <cell r="D128">
            <v>1</v>
          </cell>
          <cell r="E128">
            <v>13.97</v>
          </cell>
        </row>
        <row r="129">
          <cell r="A129" t="str">
            <v>13.6</v>
          </cell>
          <cell r="B129" t="str">
            <v>Eletroduto flexível conrugado de PVC, DN. 32Mm (1”), para circuitos terminais, instalado em parede</v>
          </cell>
          <cell r="C129" t="str">
            <v>m</v>
          </cell>
          <cell r="D129">
            <v>12</v>
          </cell>
          <cell r="E129">
            <v>6.62</v>
          </cell>
        </row>
        <row r="130">
          <cell r="A130" t="str">
            <v>13.7</v>
          </cell>
          <cell r="B130" t="str">
            <v>Quadro de distribuição de energia de embutir, chapa metálica, para 3 disjuntores termomagnéticos monopolares, sem barramento, fornecimento e instalação</v>
          </cell>
          <cell r="C130" t="str">
            <v>un</v>
          </cell>
          <cell r="D130">
            <v>1</v>
          </cell>
          <cell r="E130">
            <v>47.98</v>
          </cell>
        </row>
        <row r="131">
          <cell r="A131" t="str">
            <v>13.8</v>
          </cell>
          <cell r="B131" t="str">
            <v>Disjuntor monofásico 50A-2KA 220v, fornecimento e instalação</v>
          </cell>
          <cell r="C131" t="str">
            <v>un</v>
          </cell>
          <cell r="D131">
            <v>2</v>
          </cell>
          <cell r="E131">
            <v>17.37</v>
          </cell>
        </row>
        <row r="132">
          <cell r="A132" t="str">
            <v>13.9</v>
          </cell>
          <cell r="B132" t="str">
            <v>Chapisco aplicado em paredes com colher de pedreiro,   com argamassa de cimento e areia no traço 1:3, preparo em betoneira</v>
          </cell>
          <cell r="C132" t="str">
            <v>m²</v>
          </cell>
          <cell r="D132">
            <v>2.38</v>
          </cell>
          <cell r="E132">
            <v>3.34</v>
          </cell>
        </row>
        <row r="133">
          <cell r="A133" t="str">
            <v>13.10</v>
          </cell>
          <cell r="B133" t="str">
            <v>Massa  única  em  argamassa  traço  1:2:8  (cimento,  cal  e  areia),  espessura  25mm,  preparo  em betoneira,  aplicada manualmente</v>
          </cell>
          <cell r="C133" t="str">
            <v>m²</v>
          </cell>
          <cell r="D133">
            <v>2.38</v>
          </cell>
          <cell r="E133">
            <v>19.79</v>
          </cell>
        </row>
        <row r="134">
          <cell r="A134">
            <v>14</v>
          </cell>
          <cell r="B134" t="str">
            <v>PINTURA</v>
          </cell>
        </row>
        <row r="135">
          <cell r="A135" t="str">
            <v>14.1</v>
          </cell>
          <cell r="B135" t="str">
            <v>Remoção de pintura a óleo/esmalte sobre superfície de madeira  (casarão)</v>
          </cell>
          <cell r="C135" t="str">
            <v>m²</v>
          </cell>
          <cell r="D135">
            <v>923.15</v>
          </cell>
          <cell r="E135">
            <v>3.43</v>
          </cell>
        </row>
        <row r="136">
          <cell r="A136" t="str">
            <v>14.2</v>
          </cell>
          <cell r="B136" t="str">
            <v>Remoção de pintura a óleo/esmalte sobre superfície metálica   (casarão)</v>
          </cell>
          <cell r="C136" t="str">
            <v>m²</v>
          </cell>
          <cell r="D136">
            <v>226.9</v>
          </cell>
          <cell r="E136">
            <v>9.56</v>
          </cell>
        </row>
        <row r="137">
          <cell r="A137" t="str">
            <v>14.3</v>
          </cell>
          <cell r="B137" t="str">
            <v>Aplicação de fundo selador acrílico em paredes internas, uma demão (casarão).</v>
          </cell>
          <cell r="C137" t="str">
            <v>m²</v>
          </cell>
          <cell r="D137">
            <v>4364.8500000000004</v>
          </cell>
          <cell r="E137">
            <v>1.56</v>
          </cell>
        </row>
        <row r="138">
          <cell r="A138" t="str">
            <v>14.4</v>
          </cell>
          <cell r="B138" t="str">
            <v>Aplicação de fundo selador acrílico em paredes  externas, uma demão (casarão).</v>
          </cell>
          <cell r="C138" t="str">
            <v>m²</v>
          </cell>
          <cell r="D138">
            <v>3624.03</v>
          </cell>
          <cell r="E138">
            <v>1.56</v>
          </cell>
        </row>
        <row r="139">
          <cell r="A139" t="str">
            <v>14.5</v>
          </cell>
          <cell r="B139" t="str">
            <v>Aplicação   de massa acrílica   em paredes internas,   uma demão, lixamento e retoques, aonde se fizer necessário (casarão)</v>
          </cell>
          <cell r="C139" t="str">
            <v>m²</v>
          </cell>
          <cell r="D139">
            <v>1309.46</v>
          </cell>
          <cell r="E139">
            <v>9.1199999999999992</v>
          </cell>
        </row>
        <row r="140">
          <cell r="A140" t="str">
            <v>14.6</v>
          </cell>
          <cell r="B140" t="str">
            <v>Aplicação  de massa acrílica  em paredes externas,   uma demão, lixamento e retoques, aonde se fizer necessário (casarão)</v>
          </cell>
          <cell r="C140" t="str">
            <v>m²</v>
          </cell>
          <cell r="D140">
            <v>1087.21</v>
          </cell>
          <cell r="E140">
            <v>9.1199999999999992</v>
          </cell>
        </row>
        <row r="141">
          <cell r="A141" t="str">
            <v>14.7</v>
          </cell>
          <cell r="B141" t="str">
            <v>Aplicação    de  massa  acrílica    em  tetos,    uma  demão,  lixamento  e  retoques,  aonde  se  fizer necessário (casarão)</v>
          </cell>
          <cell r="C141" t="str">
            <v>m²</v>
          </cell>
          <cell r="D141">
            <v>619.26</v>
          </cell>
          <cell r="E141">
            <v>9.1199999999999992</v>
          </cell>
        </row>
        <row r="142">
          <cell r="A142" t="str">
            <v>14.8</v>
          </cell>
          <cell r="B142" t="str">
            <v>Pintura acrílica fosca em tetos internos, sem cheiro, Suvinil ou equivalente, duas demãos, inclusive lixamento,  nas cores indicadas pela fiscalização (casarão e dependência de serviço).</v>
          </cell>
          <cell r="C142" t="str">
            <v>m²</v>
          </cell>
          <cell r="D142">
            <v>2064.21</v>
          </cell>
          <cell r="E142">
            <v>8.31</v>
          </cell>
        </row>
        <row r="143">
          <cell r="A143" t="str">
            <v>14.9</v>
          </cell>
          <cell r="B143" t="str">
            <v>Pintura com tinta acrílica semi-brilho em paredes internas, sem cheiro, Suvinil ou equivalente, duas demãos, inclusive lixamento, nas cores indicadas pela fiscalização (casarão e dependência de serviço).</v>
          </cell>
          <cell r="C143" t="str">
            <v>m²</v>
          </cell>
          <cell r="D143">
            <v>4364.8500000000004</v>
          </cell>
          <cell r="E143">
            <v>7.34</v>
          </cell>
        </row>
        <row r="144">
          <cell r="A144" t="str">
            <v>14.10</v>
          </cell>
          <cell r="B144" t="str">
            <v>Pintura acrílica semi-brilho para paredes externas, sem cheiro, Suvinil ou equivalente, duas demãos, inclusive lixamento, nas cores indicadas pela fiscalização (Casarão, anexo, dependência de serviço e muros).</v>
          </cell>
          <cell r="C144" t="str">
            <v>m²</v>
          </cell>
          <cell r="D144">
            <v>3624.03</v>
          </cell>
          <cell r="E144">
            <v>7.34</v>
          </cell>
        </row>
        <row r="145">
          <cell r="A145" t="str">
            <v>14.11</v>
          </cell>
          <cell r="B145" t="str">
            <v>Pintura em esmalte sintético para madeira, duas demãos, inclusive emassamento aonde for necessário , aparelhamento com fundo nivelador branco fosco, pintura de detalhes em ferro, e demais serviços e acessórios que se fizerem necessários, nas cores indicadas pela fiscalização (casarão, dependência de serviço, antiga  lanchonete e wc's térreo do anexo)</v>
          </cell>
          <cell r="C145" t="str">
            <v>m²</v>
          </cell>
          <cell r="D145">
            <v>923.15</v>
          </cell>
          <cell r="E145">
            <v>15.25</v>
          </cell>
        </row>
        <row r="146">
          <cell r="A146" t="str">
            <v>14.12</v>
          </cell>
          <cell r="B146" t="str">
            <v>Pintura com esmalte sintético em ferro, duas demãos, inclusive aparelhamento com uma demão de zarcão e demais serviços e acessórios que se fizerem necessários, nas cores indicadas pela fiscalização (casarão e gradil em frente a antiga lanchonete)</v>
          </cell>
          <cell r="C146" t="str">
            <v>m²</v>
          </cell>
          <cell r="D146">
            <v>226.9</v>
          </cell>
          <cell r="E146">
            <v>25.2</v>
          </cell>
        </row>
        <row r="147">
          <cell r="A147" t="str">
            <v>14.13</v>
          </cell>
          <cell r="B147" t="str">
            <v>Pintura em esmalte sintético para madeira, duas demãos, inclusive emassamento aonde for necessário, aparelhamento com fundo nivelador branco fosco e demais serviços e acessórios que se fizerem necessários nas cores indicadas pela fiscalização (Vigas e roda teto na sala da antiga presidência).</v>
          </cell>
          <cell r="C147" t="str">
            <v>m²</v>
          </cell>
          <cell r="D147">
            <v>10.45</v>
          </cell>
          <cell r="E147">
            <v>15.25</v>
          </cell>
        </row>
        <row r="148">
          <cell r="A148">
            <v>15</v>
          </cell>
          <cell r="B148" t="str">
            <v>SERVIÇOS DIVERSOS</v>
          </cell>
        </row>
        <row r="149">
          <cell r="A149" t="str">
            <v>15.1</v>
          </cell>
          <cell r="B149" t="str">
            <v>Locação de andaime metálico tubular tipo torre h=6,00m  (coberta e pintura)</v>
          </cell>
          <cell r="C149" t="str">
            <v>m</v>
          </cell>
          <cell r="D149">
            <v>6</v>
          </cell>
          <cell r="E149">
            <v>167.38</v>
          </cell>
        </row>
        <row r="150">
          <cell r="A150" t="str">
            <v>15.2</v>
          </cell>
          <cell r="B150" t="str">
            <v>Retirada de esquadria metálica</v>
          </cell>
          <cell r="C150" t="str">
            <v>m²</v>
          </cell>
          <cell r="D150">
            <v>4.5999999999999996</v>
          </cell>
          <cell r="E150">
            <v>10.9</v>
          </cell>
        </row>
        <row r="151">
          <cell r="A151" t="str">
            <v>15.3</v>
          </cell>
          <cell r="B151" t="str">
            <v>Tratamento de fissura em parede de alvenaria, conforme especificações  (sala da administração da seção de transporte, sala 07 pavimento  superior – EJE e sala de administração do almoxarifado)</v>
          </cell>
          <cell r="C151" t="str">
            <v>m</v>
          </cell>
          <cell r="D151">
            <v>6</v>
          </cell>
          <cell r="E151">
            <v>37.18</v>
          </cell>
        </row>
        <row r="152">
          <cell r="A152" t="str">
            <v>15.4</v>
          </cell>
          <cell r="B152" t="str">
            <v>Recuperação de concreto armado (base das vigas do vão da porta e  vãos vazados  da circulação em frente à EJE)</v>
          </cell>
          <cell r="C152" t="str">
            <v>m²</v>
          </cell>
          <cell r="D152">
            <v>1.6</v>
          </cell>
          <cell r="E152">
            <v>156.11000000000001</v>
          </cell>
        </row>
        <row r="153">
          <cell r="A153" t="str">
            <v>15.5</v>
          </cell>
          <cell r="B153" t="str">
            <v>Tratamento de fissura em piso com injeção de resina epóxi (auditório da EJE)</v>
          </cell>
          <cell r="C153" t="str">
            <v>m</v>
          </cell>
          <cell r="D153">
            <v>17</v>
          </cell>
          <cell r="E153">
            <v>162.15</v>
          </cell>
        </row>
        <row r="154">
          <cell r="A154" t="str">
            <v>15.6</v>
          </cell>
          <cell r="B154" t="str">
            <v>Tapume de chapa de madeira compensada, e=6,0mm, e reaproveitamento de duas vezes,inclusive estrutura de madeira para sustentação, retirada e demais serviços e acessórios que se fizerem necessários.</v>
          </cell>
          <cell r="C154" t="str">
            <v>m²</v>
          </cell>
          <cell r="D154">
            <v>50</v>
          </cell>
          <cell r="E154">
            <v>37.54</v>
          </cell>
        </row>
        <row r="155">
          <cell r="A155" t="str">
            <v>15.7</v>
          </cell>
          <cell r="B155" t="str">
            <v>Elevação de piso em madeira  para circulação de cadeirante,  conforme projeto - fornecimento e instalação ( circulação em frente a plataforma elevatória, no pavimento superior)</v>
          </cell>
          <cell r="C155" t="str">
            <v>un</v>
          </cell>
          <cell r="D155">
            <v>1</v>
          </cell>
          <cell r="E155">
            <v>5586.2</v>
          </cell>
        </row>
        <row r="156">
          <cell r="A156" t="str">
            <v>15.8</v>
          </cell>
          <cell r="B156" t="str">
            <v>Rampa  em  aço  galvanizado,  para  acesso  de  cadeirante,  conforme  projeto  –  fornecimento  e instalação (acesso principal do casarão)</v>
          </cell>
          <cell r="C156" t="str">
            <v>un</v>
          </cell>
          <cell r="D156">
            <v>1</v>
          </cell>
          <cell r="E156">
            <v>2625.65</v>
          </cell>
        </row>
        <row r="157">
          <cell r="A157">
            <v>16</v>
          </cell>
          <cell r="B157" t="str">
            <v>ENTREGA DA OBRA</v>
          </cell>
        </row>
        <row r="158">
          <cell r="A158" t="str">
            <v>16.1</v>
          </cell>
          <cell r="B158" t="str">
            <v>Limpeza da obra e  arremates finais</v>
          </cell>
          <cell r="C158" t="str">
            <v>m²</v>
          </cell>
          <cell r="D158">
            <v>1900</v>
          </cell>
          <cell r="E158">
            <v>1.67</v>
          </cell>
        </row>
        <row r="159">
          <cell r="A159" t="str">
            <v>16.2</v>
          </cell>
          <cell r="B159" t="str">
            <v>Desmobilização da obra</v>
          </cell>
          <cell r="C159" t="str">
            <v>un</v>
          </cell>
          <cell r="D159">
            <v>1</v>
          </cell>
          <cell r="E159">
            <v>432.94</v>
          </cell>
        </row>
        <row r="161">
          <cell r="B161" t="str">
            <v>VALOR DA OBRA</v>
          </cell>
        </row>
        <row r="163">
          <cell r="B163" t="str">
            <v>VALOR DOS SERVIÇOS (R$)</v>
          </cell>
        </row>
        <row r="164">
          <cell r="B164" t="str">
            <v>VALOR DOS EQUIPAMENTOS (R$)</v>
          </cell>
        </row>
        <row r="165">
          <cell r="B165" t="str">
            <v>VALOR TOTAL DA OBRA SEM BDI (R$)</v>
          </cell>
        </row>
        <row r="166">
          <cell r="B166" t="str">
            <v>BDI DE SERVIÇOS (%)</v>
          </cell>
        </row>
        <row r="167">
          <cell r="B167" t="str">
            <v>BDI DE EQUIPAMENTOS (%)</v>
          </cell>
        </row>
        <row r="168">
          <cell r="B168" t="str">
            <v>VALOR TOTAL DA OBRA COM BDI (R$)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showGridLines="0" tabSelected="1" zoomScaleNormal="100" workbookViewId="0">
      <selection activeCell="G5" sqref="G5"/>
    </sheetView>
  </sheetViews>
  <sheetFormatPr defaultRowHeight="12.75" x14ac:dyDescent="0.25"/>
  <cols>
    <col min="1" max="1" width="9.140625" style="21"/>
    <col min="2" max="3" width="16.85546875" style="21" customWidth="1"/>
    <col min="4" max="4" width="62.140625" style="24" customWidth="1"/>
    <col min="5" max="5" width="9" style="21" bestFit="1" customWidth="1"/>
    <col min="6" max="6" width="13" style="22" customWidth="1"/>
    <col min="7" max="7" width="12.85546875" style="33" customWidth="1"/>
    <col min="8" max="8" width="15.28515625" style="14" customWidth="1"/>
    <col min="9" max="16384" width="9.140625" style="15"/>
  </cols>
  <sheetData>
    <row r="1" spans="1:8" ht="30.75" customHeight="1" x14ac:dyDescent="0.25">
      <c r="A1" s="38" t="s">
        <v>171</v>
      </c>
      <c r="B1" s="39"/>
      <c r="C1" s="39"/>
      <c r="D1" s="39"/>
      <c r="E1" s="39"/>
      <c r="F1" s="39"/>
    </row>
    <row r="3" spans="1:8" s="18" customFormat="1" x14ac:dyDescent="0.25">
      <c r="A3" s="16" t="s">
        <v>0</v>
      </c>
      <c r="B3" s="16" t="s">
        <v>25</v>
      </c>
      <c r="C3" s="16" t="s">
        <v>26</v>
      </c>
      <c r="D3" s="16" t="s">
        <v>1</v>
      </c>
      <c r="E3" s="16" t="s">
        <v>24</v>
      </c>
      <c r="F3" s="17" t="s">
        <v>23</v>
      </c>
      <c r="G3" s="34" t="s">
        <v>27</v>
      </c>
      <c r="H3" s="25" t="s">
        <v>28</v>
      </c>
    </row>
    <row r="4" spans="1:8" ht="21" customHeight="1" x14ac:dyDescent="0.25">
      <c r="A4" s="16">
        <v>1</v>
      </c>
      <c r="B4" s="11"/>
      <c r="C4" s="11"/>
      <c r="D4" s="27" t="s">
        <v>54</v>
      </c>
      <c r="E4" s="11"/>
      <c r="F4" s="13"/>
      <c r="G4" s="35"/>
      <c r="H4" s="20"/>
    </row>
    <row r="5" spans="1:8" ht="38.25" x14ac:dyDescent="0.25">
      <c r="A5" s="11" t="s">
        <v>2</v>
      </c>
      <c r="B5" s="11" t="s">
        <v>49</v>
      </c>
      <c r="C5" s="11" t="s">
        <v>50</v>
      </c>
      <c r="D5" s="23" t="s">
        <v>48</v>
      </c>
      <c r="E5" s="11" t="s">
        <v>3</v>
      </c>
      <c r="F5" s="13">
        <v>325.87</v>
      </c>
      <c r="G5" s="35">
        <v>12.82</v>
      </c>
      <c r="H5" s="20">
        <f>IF(F5="","",ROUND(G5*F5,2))</f>
        <v>4177.6499999999996</v>
      </c>
    </row>
    <row r="6" spans="1:8" ht="25.5" x14ac:dyDescent="0.25">
      <c r="A6" s="11" t="s">
        <v>4</v>
      </c>
      <c r="B6" s="11" t="s">
        <v>41</v>
      </c>
      <c r="C6" s="11">
        <v>2279</v>
      </c>
      <c r="D6" s="23" t="s">
        <v>57</v>
      </c>
      <c r="E6" s="11" t="s">
        <v>3</v>
      </c>
      <c r="F6" s="13">
        <v>32.587000000000003</v>
      </c>
      <c r="G6" s="35">
        <v>9.82</v>
      </c>
      <c r="H6" s="20">
        <f t="shared" ref="H6:H69" si="0">IF(F6="","",ROUND(G6*F6,2))</f>
        <v>320</v>
      </c>
    </row>
    <row r="7" spans="1:8" ht="38.25" x14ac:dyDescent="0.25">
      <c r="A7" s="11" t="s">
        <v>5</v>
      </c>
      <c r="B7" s="11" t="s">
        <v>49</v>
      </c>
      <c r="C7" s="11" t="s">
        <v>52</v>
      </c>
      <c r="D7" s="23" t="s">
        <v>51</v>
      </c>
      <c r="E7" s="11" t="s">
        <v>3</v>
      </c>
      <c r="F7" s="13">
        <v>143.08000000000001</v>
      </c>
      <c r="G7" s="35">
        <v>10.72</v>
      </c>
      <c r="H7" s="20">
        <f t="shared" si="0"/>
        <v>1533.82</v>
      </c>
    </row>
    <row r="8" spans="1:8" ht="25.5" x14ac:dyDescent="0.25">
      <c r="A8" s="11" t="s">
        <v>6</v>
      </c>
      <c r="B8" s="11" t="s">
        <v>43</v>
      </c>
      <c r="C8" s="11">
        <v>88494</v>
      </c>
      <c r="D8" s="23" t="s">
        <v>53</v>
      </c>
      <c r="E8" s="11" t="s">
        <v>3</v>
      </c>
      <c r="F8" s="13">
        <v>42.38</v>
      </c>
      <c r="G8" s="35">
        <v>13.08</v>
      </c>
      <c r="H8" s="20">
        <f t="shared" si="0"/>
        <v>554.33000000000004</v>
      </c>
    </row>
    <row r="9" spans="1:8" ht="16.5" customHeight="1" x14ac:dyDescent="0.25">
      <c r="A9" s="11" t="s">
        <v>7</v>
      </c>
      <c r="B9" s="11" t="s">
        <v>43</v>
      </c>
      <c r="C9" s="11">
        <v>79464</v>
      </c>
      <c r="D9" s="23" t="s">
        <v>44</v>
      </c>
      <c r="E9" s="11" t="s">
        <v>3</v>
      </c>
      <c r="F9" s="13">
        <v>57.11</v>
      </c>
      <c r="G9" s="35">
        <v>16.559999999999999</v>
      </c>
      <c r="H9" s="20">
        <f t="shared" si="0"/>
        <v>945.74</v>
      </c>
    </row>
    <row r="10" spans="1:8" ht="20.25" customHeight="1" x14ac:dyDescent="0.25">
      <c r="A10" s="16">
        <v>2</v>
      </c>
      <c r="B10" s="11"/>
      <c r="C10" s="11"/>
      <c r="D10" s="27" t="s">
        <v>55</v>
      </c>
      <c r="E10" s="11"/>
      <c r="F10" s="13"/>
      <c r="G10" s="35"/>
      <c r="H10" s="20" t="str">
        <f t="shared" si="0"/>
        <v/>
      </c>
    </row>
    <row r="11" spans="1:8" ht="38.25" x14ac:dyDescent="0.25">
      <c r="A11" s="11" t="s">
        <v>8</v>
      </c>
      <c r="B11" s="11" t="s">
        <v>49</v>
      </c>
      <c r="C11" s="11" t="s">
        <v>50</v>
      </c>
      <c r="D11" s="23" t="s">
        <v>48</v>
      </c>
      <c r="E11" s="11" t="s">
        <v>3</v>
      </c>
      <c r="F11" s="13">
        <v>325.87</v>
      </c>
      <c r="G11" s="35">
        <v>12.82</v>
      </c>
      <c r="H11" s="20">
        <f t="shared" si="0"/>
        <v>4177.6499999999996</v>
      </c>
    </row>
    <row r="12" spans="1:8" ht="25.5" x14ac:dyDescent="0.25">
      <c r="A12" s="11" t="s">
        <v>81</v>
      </c>
      <c r="B12" s="11" t="s">
        <v>41</v>
      </c>
      <c r="C12" s="11">
        <v>2279</v>
      </c>
      <c r="D12" s="23" t="s">
        <v>57</v>
      </c>
      <c r="E12" s="11" t="s">
        <v>3</v>
      </c>
      <c r="F12" s="13">
        <v>32.590000000000003</v>
      </c>
      <c r="G12" s="35">
        <v>9.82</v>
      </c>
      <c r="H12" s="20">
        <f t="shared" si="0"/>
        <v>320.02999999999997</v>
      </c>
    </row>
    <row r="13" spans="1:8" ht="38.25" x14ac:dyDescent="0.25">
      <c r="A13" s="11" t="s">
        <v>82</v>
      </c>
      <c r="B13" s="11" t="s">
        <v>49</v>
      </c>
      <c r="C13" s="11" t="s">
        <v>52</v>
      </c>
      <c r="D13" s="23" t="s">
        <v>51</v>
      </c>
      <c r="E13" s="11" t="s">
        <v>3</v>
      </c>
      <c r="F13" s="13">
        <v>143.08000000000001</v>
      </c>
      <c r="G13" s="35">
        <v>10.72</v>
      </c>
      <c r="H13" s="20">
        <f t="shared" si="0"/>
        <v>1533.82</v>
      </c>
    </row>
    <row r="14" spans="1:8" ht="25.5" x14ac:dyDescent="0.25">
      <c r="A14" s="11" t="s">
        <v>83</v>
      </c>
      <c r="B14" s="11" t="s">
        <v>43</v>
      </c>
      <c r="C14" s="11">
        <v>88494</v>
      </c>
      <c r="D14" s="23" t="s">
        <v>53</v>
      </c>
      <c r="E14" s="11" t="s">
        <v>3</v>
      </c>
      <c r="F14" s="13">
        <v>42.376000000000005</v>
      </c>
      <c r="G14" s="35">
        <v>13.08</v>
      </c>
      <c r="H14" s="20">
        <f t="shared" si="0"/>
        <v>554.28</v>
      </c>
    </row>
    <row r="15" spans="1:8" ht="16.5" customHeight="1" x14ac:dyDescent="0.25">
      <c r="A15" s="11" t="s">
        <v>84</v>
      </c>
      <c r="B15" s="11" t="s">
        <v>43</v>
      </c>
      <c r="C15" s="11">
        <v>79464</v>
      </c>
      <c r="D15" s="23" t="s">
        <v>44</v>
      </c>
      <c r="E15" s="11" t="s">
        <v>3</v>
      </c>
      <c r="F15" s="13">
        <v>57.11</v>
      </c>
      <c r="G15" s="35">
        <v>16.559999999999999</v>
      </c>
      <c r="H15" s="20">
        <f t="shared" si="0"/>
        <v>945.74</v>
      </c>
    </row>
    <row r="16" spans="1:8" ht="21.75" customHeight="1" x14ac:dyDescent="0.25">
      <c r="A16" s="16">
        <v>3</v>
      </c>
      <c r="B16" s="11"/>
      <c r="C16" s="11"/>
      <c r="D16" s="27" t="s">
        <v>56</v>
      </c>
      <c r="E16" s="11"/>
      <c r="F16" s="13"/>
      <c r="G16" s="35"/>
      <c r="H16" s="20" t="str">
        <f t="shared" si="0"/>
        <v/>
      </c>
    </row>
    <row r="17" spans="1:8" ht="38.25" x14ac:dyDescent="0.25">
      <c r="A17" s="11" t="s">
        <v>9</v>
      </c>
      <c r="B17" s="11" t="s">
        <v>49</v>
      </c>
      <c r="C17" s="11" t="s">
        <v>50</v>
      </c>
      <c r="D17" s="23" t="s">
        <v>48</v>
      </c>
      <c r="E17" s="11" t="s">
        <v>3</v>
      </c>
      <c r="F17" s="13">
        <v>325.87</v>
      </c>
      <c r="G17" s="35">
        <v>12.82</v>
      </c>
      <c r="H17" s="20">
        <f t="shared" si="0"/>
        <v>4177.6499999999996</v>
      </c>
    </row>
    <row r="18" spans="1:8" ht="25.5" x14ac:dyDescent="0.25">
      <c r="A18" s="11" t="s">
        <v>85</v>
      </c>
      <c r="B18" s="11" t="s">
        <v>41</v>
      </c>
      <c r="C18" s="11">
        <v>2279</v>
      </c>
      <c r="D18" s="23" t="s">
        <v>57</v>
      </c>
      <c r="E18" s="11" t="s">
        <v>3</v>
      </c>
      <c r="F18" s="13">
        <v>32.590000000000003</v>
      </c>
      <c r="G18" s="35">
        <v>9.82</v>
      </c>
      <c r="H18" s="20">
        <f t="shared" si="0"/>
        <v>320.02999999999997</v>
      </c>
    </row>
    <row r="19" spans="1:8" ht="38.25" x14ac:dyDescent="0.25">
      <c r="A19" s="11" t="s">
        <v>86</v>
      </c>
      <c r="B19" s="11" t="s">
        <v>49</v>
      </c>
      <c r="C19" s="11" t="s">
        <v>52</v>
      </c>
      <c r="D19" s="23" t="s">
        <v>51</v>
      </c>
      <c r="E19" s="11" t="s">
        <v>3</v>
      </c>
      <c r="F19" s="13">
        <v>143.08000000000001</v>
      </c>
      <c r="G19" s="35">
        <v>10.72</v>
      </c>
      <c r="H19" s="20">
        <f t="shared" si="0"/>
        <v>1533.82</v>
      </c>
    </row>
    <row r="20" spans="1:8" ht="25.5" x14ac:dyDescent="0.25">
      <c r="A20" s="11" t="s">
        <v>87</v>
      </c>
      <c r="B20" s="11" t="s">
        <v>43</v>
      </c>
      <c r="C20" s="11">
        <v>88494</v>
      </c>
      <c r="D20" s="23" t="s">
        <v>53</v>
      </c>
      <c r="E20" s="11" t="s">
        <v>3</v>
      </c>
      <c r="F20" s="13">
        <v>42.38</v>
      </c>
      <c r="G20" s="35">
        <v>13.08</v>
      </c>
      <c r="H20" s="20">
        <f t="shared" si="0"/>
        <v>554.33000000000004</v>
      </c>
    </row>
    <row r="21" spans="1:8" ht="18" customHeight="1" x14ac:dyDescent="0.25">
      <c r="A21" s="11" t="s">
        <v>88</v>
      </c>
      <c r="B21" s="11" t="s">
        <v>43</v>
      </c>
      <c r="C21" s="11">
        <v>79464</v>
      </c>
      <c r="D21" s="23" t="s">
        <v>44</v>
      </c>
      <c r="E21" s="11" t="s">
        <v>3</v>
      </c>
      <c r="F21" s="13">
        <v>57.11</v>
      </c>
      <c r="G21" s="35">
        <v>16.559999999999999</v>
      </c>
      <c r="H21" s="20">
        <f t="shared" si="0"/>
        <v>945.74</v>
      </c>
    </row>
    <row r="22" spans="1:8" ht="20.25" customHeight="1" x14ac:dyDescent="0.25">
      <c r="A22" s="16">
        <v>4</v>
      </c>
      <c r="B22" s="11"/>
      <c r="C22" s="11"/>
      <c r="D22" s="27" t="s">
        <v>58</v>
      </c>
      <c r="E22" s="11"/>
      <c r="F22" s="13"/>
      <c r="G22" s="35"/>
      <c r="H22" s="20" t="str">
        <f t="shared" si="0"/>
        <v/>
      </c>
    </row>
    <row r="23" spans="1:8" ht="38.25" x14ac:dyDescent="0.25">
      <c r="A23" s="11" t="s">
        <v>11</v>
      </c>
      <c r="B23" s="11" t="s">
        <v>49</v>
      </c>
      <c r="C23" s="11" t="s">
        <v>50</v>
      </c>
      <c r="D23" s="23" t="s">
        <v>48</v>
      </c>
      <c r="E23" s="11" t="s">
        <v>3</v>
      </c>
      <c r="F23" s="13">
        <v>325.87</v>
      </c>
      <c r="G23" s="35">
        <v>12.82</v>
      </c>
      <c r="H23" s="20">
        <f t="shared" si="0"/>
        <v>4177.6499999999996</v>
      </c>
    </row>
    <row r="24" spans="1:8" ht="25.5" x14ac:dyDescent="0.25">
      <c r="A24" s="11" t="s">
        <v>13</v>
      </c>
      <c r="B24" s="11" t="s">
        <v>41</v>
      </c>
      <c r="C24" s="11">
        <v>2279</v>
      </c>
      <c r="D24" s="23" t="s">
        <v>57</v>
      </c>
      <c r="E24" s="11" t="s">
        <v>3</v>
      </c>
      <c r="F24" s="13">
        <v>32.590000000000003</v>
      </c>
      <c r="G24" s="35">
        <v>9.82</v>
      </c>
      <c r="H24" s="20">
        <f t="shared" si="0"/>
        <v>320.02999999999997</v>
      </c>
    </row>
    <row r="25" spans="1:8" ht="38.25" x14ac:dyDescent="0.25">
      <c r="A25" s="11" t="s">
        <v>14</v>
      </c>
      <c r="B25" s="11" t="s">
        <v>49</v>
      </c>
      <c r="C25" s="11" t="s">
        <v>52</v>
      </c>
      <c r="D25" s="23" t="s">
        <v>51</v>
      </c>
      <c r="E25" s="11" t="s">
        <v>3</v>
      </c>
      <c r="F25" s="13">
        <v>143.08000000000001</v>
      </c>
      <c r="G25" s="35">
        <v>10.72</v>
      </c>
      <c r="H25" s="20">
        <f t="shared" si="0"/>
        <v>1533.82</v>
      </c>
    </row>
    <row r="26" spans="1:8" ht="25.5" x14ac:dyDescent="0.25">
      <c r="A26" s="11" t="s">
        <v>89</v>
      </c>
      <c r="B26" s="11" t="s">
        <v>43</v>
      </c>
      <c r="C26" s="11">
        <v>88494</v>
      </c>
      <c r="D26" s="23" t="s">
        <v>53</v>
      </c>
      <c r="E26" s="11" t="s">
        <v>3</v>
      </c>
      <c r="F26" s="13">
        <v>42.38</v>
      </c>
      <c r="G26" s="35">
        <v>13.08</v>
      </c>
      <c r="H26" s="20">
        <f t="shared" si="0"/>
        <v>554.33000000000004</v>
      </c>
    </row>
    <row r="27" spans="1:8" ht="16.5" customHeight="1" x14ac:dyDescent="0.25">
      <c r="A27" s="11" t="s">
        <v>90</v>
      </c>
      <c r="B27" s="11" t="s">
        <v>43</v>
      </c>
      <c r="C27" s="11">
        <v>79464</v>
      </c>
      <c r="D27" s="23" t="s">
        <v>44</v>
      </c>
      <c r="E27" s="11" t="s">
        <v>3</v>
      </c>
      <c r="F27" s="13">
        <v>57.11</v>
      </c>
      <c r="G27" s="35">
        <v>16.559999999999999</v>
      </c>
      <c r="H27" s="20">
        <f t="shared" si="0"/>
        <v>945.74</v>
      </c>
    </row>
    <row r="28" spans="1:8" ht="20.25" customHeight="1" x14ac:dyDescent="0.25">
      <c r="A28" s="16">
        <v>5</v>
      </c>
      <c r="B28" s="11"/>
      <c r="C28" s="11"/>
      <c r="D28" s="27" t="s">
        <v>59</v>
      </c>
      <c r="E28" s="11"/>
      <c r="F28" s="13"/>
      <c r="G28" s="35"/>
      <c r="H28" s="20" t="str">
        <f t="shared" si="0"/>
        <v/>
      </c>
    </row>
    <row r="29" spans="1:8" ht="38.25" x14ac:dyDescent="0.25">
      <c r="A29" s="11" t="s">
        <v>15</v>
      </c>
      <c r="B29" s="11" t="s">
        <v>49</v>
      </c>
      <c r="C29" s="11" t="s">
        <v>50</v>
      </c>
      <c r="D29" s="23" t="s">
        <v>48</v>
      </c>
      <c r="E29" s="11" t="s">
        <v>3</v>
      </c>
      <c r="F29" s="13">
        <v>325.87</v>
      </c>
      <c r="G29" s="35">
        <v>12.82</v>
      </c>
      <c r="H29" s="20">
        <f t="shared" si="0"/>
        <v>4177.6499999999996</v>
      </c>
    </row>
    <row r="30" spans="1:8" ht="25.5" x14ac:dyDescent="0.25">
      <c r="A30" s="11" t="s">
        <v>16</v>
      </c>
      <c r="B30" s="11" t="s">
        <v>41</v>
      </c>
      <c r="C30" s="11">
        <v>2279</v>
      </c>
      <c r="D30" s="23" t="s">
        <v>57</v>
      </c>
      <c r="E30" s="11" t="s">
        <v>3</v>
      </c>
      <c r="F30" s="13">
        <v>32.590000000000003</v>
      </c>
      <c r="G30" s="35">
        <v>9.82</v>
      </c>
      <c r="H30" s="20">
        <f t="shared" si="0"/>
        <v>320.02999999999997</v>
      </c>
    </row>
    <row r="31" spans="1:8" ht="38.25" x14ac:dyDescent="0.25">
      <c r="A31" s="11" t="s">
        <v>17</v>
      </c>
      <c r="B31" s="11" t="s">
        <v>49</v>
      </c>
      <c r="C31" s="11" t="s">
        <v>52</v>
      </c>
      <c r="D31" s="23" t="s">
        <v>51</v>
      </c>
      <c r="E31" s="11" t="s">
        <v>3</v>
      </c>
      <c r="F31" s="13">
        <v>143.08000000000001</v>
      </c>
      <c r="G31" s="35">
        <v>10.72</v>
      </c>
      <c r="H31" s="20">
        <f t="shared" si="0"/>
        <v>1533.82</v>
      </c>
    </row>
    <row r="32" spans="1:8" ht="25.5" x14ac:dyDescent="0.25">
      <c r="A32" s="11" t="s">
        <v>18</v>
      </c>
      <c r="B32" s="11" t="s">
        <v>43</v>
      </c>
      <c r="C32" s="11">
        <v>88494</v>
      </c>
      <c r="D32" s="23" t="s">
        <v>53</v>
      </c>
      <c r="E32" s="11" t="s">
        <v>3</v>
      </c>
      <c r="F32" s="13">
        <v>42.38</v>
      </c>
      <c r="G32" s="35">
        <v>13.08</v>
      </c>
      <c r="H32" s="20">
        <f t="shared" si="0"/>
        <v>554.33000000000004</v>
      </c>
    </row>
    <row r="33" spans="1:8" ht="17.25" customHeight="1" x14ac:dyDescent="0.25">
      <c r="A33" s="11" t="s">
        <v>91</v>
      </c>
      <c r="B33" s="11" t="s">
        <v>43</v>
      </c>
      <c r="C33" s="11">
        <v>79464</v>
      </c>
      <c r="D33" s="23" t="s">
        <v>44</v>
      </c>
      <c r="E33" s="11" t="s">
        <v>3</v>
      </c>
      <c r="F33" s="13">
        <v>57.11</v>
      </c>
      <c r="G33" s="35">
        <v>16.559999999999999</v>
      </c>
      <c r="H33" s="20">
        <f t="shared" si="0"/>
        <v>945.74</v>
      </c>
    </row>
    <row r="34" spans="1:8" ht="21" customHeight="1" x14ac:dyDescent="0.25">
      <c r="A34" s="16">
        <v>6</v>
      </c>
      <c r="B34" s="11"/>
      <c r="C34" s="11"/>
      <c r="D34" s="27" t="s">
        <v>60</v>
      </c>
      <c r="E34" s="11"/>
      <c r="F34" s="13"/>
      <c r="G34" s="35"/>
      <c r="H34" s="20" t="str">
        <f t="shared" si="0"/>
        <v/>
      </c>
    </row>
    <row r="35" spans="1:8" ht="38.25" x14ac:dyDescent="0.25">
      <c r="A35" s="11" t="s">
        <v>19</v>
      </c>
      <c r="B35" s="11" t="s">
        <v>49</v>
      </c>
      <c r="C35" s="11" t="s">
        <v>50</v>
      </c>
      <c r="D35" s="23" t="s">
        <v>48</v>
      </c>
      <c r="E35" s="11" t="s">
        <v>3</v>
      </c>
      <c r="F35" s="13">
        <v>325.87</v>
      </c>
      <c r="G35" s="35">
        <v>12.82</v>
      </c>
      <c r="H35" s="20">
        <f t="shared" si="0"/>
        <v>4177.6499999999996</v>
      </c>
    </row>
    <row r="36" spans="1:8" ht="25.5" x14ac:dyDescent="0.25">
      <c r="A36" s="11" t="s">
        <v>20</v>
      </c>
      <c r="B36" s="11" t="s">
        <v>41</v>
      </c>
      <c r="C36" s="11">
        <v>2279</v>
      </c>
      <c r="D36" s="23" t="s">
        <v>57</v>
      </c>
      <c r="E36" s="11" t="s">
        <v>3</v>
      </c>
      <c r="F36" s="13">
        <v>32.590000000000003</v>
      </c>
      <c r="G36" s="35">
        <v>9.82</v>
      </c>
      <c r="H36" s="20">
        <f t="shared" si="0"/>
        <v>320.02999999999997</v>
      </c>
    </row>
    <row r="37" spans="1:8" ht="38.25" x14ac:dyDescent="0.25">
      <c r="A37" s="11" t="s">
        <v>22</v>
      </c>
      <c r="B37" s="11" t="s">
        <v>49</v>
      </c>
      <c r="C37" s="11" t="s">
        <v>52</v>
      </c>
      <c r="D37" s="23" t="s">
        <v>51</v>
      </c>
      <c r="E37" s="11" t="s">
        <v>3</v>
      </c>
      <c r="F37" s="13">
        <v>143.08000000000001</v>
      </c>
      <c r="G37" s="35">
        <v>10.72</v>
      </c>
      <c r="H37" s="20">
        <f t="shared" si="0"/>
        <v>1533.82</v>
      </c>
    </row>
    <row r="38" spans="1:8" ht="25.5" x14ac:dyDescent="0.25">
      <c r="A38" s="11" t="s">
        <v>169</v>
      </c>
      <c r="B38" s="11" t="s">
        <v>43</v>
      </c>
      <c r="C38" s="11">
        <v>88494</v>
      </c>
      <c r="D38" s="23" t="s">
        <v>53</v>
      </c>
      <c r="E38" s="11" t="s">
        <v>3</v>
      </c>
      <c r="F38" s="13">
        <v>42.38</v>
      </c>
      <c r="G38" s="35">
        <v>13.08</v>
      </c>
      <c r="H38" s="20">
        <f t="shared" si="0"/>
        <v>554.33000000000004</v>
      </c>
    </row>
    <row r="39" spans="1:8" ht="18.75" customHeight="1" x14ac:dyDescent="0.25">
      <c r="A39" s="11" t="s">
        <v>170</v>
      </c>
      <c r="B39" s="11" t="s">
        <v>43</v>
      </c>
      <c r="C39" s="11">
        <v>79464</v>
      </c>
      <c r="D39" s="23" t="s">
        <v>44</v>
      </c>
      <c r="E39" s="11" t="s">
        <v>3</v>
      </c>
      <c r="F39" s="13">
        <v>57.11</v>
      </c>
      <c r="G39" s="35">
        <v>16.559999999999999</v>
      </c>
      <c r="H39" s="20">
        <f t="shared" si="0"/>
        <v>945.74</v>
      </c>
    </row>
    <row r="40" spans="1:8" ht="21.75" customHeight="1" x14ac:dyDescent="0.25">
      <c r="A40" s="16">
        <v>7</v>
      </c>
      <c r="B40" s="11"/>
      <c r="C40" s="11"/>
      <c r="D40" s="27" t="s">
        <v>175</v>
      </c>
      <c r="E40" s="11"/>
      <c r="F40" s="13"/>
      <c r="G40" s="35"/>
      <c r="H40" s="20" t="str">
        <f t="shared" si="0"/>
        <v/>
      </c>
    </row>
    <row r="41" spans="1:8" ht="38.25" x14ac:dyDescent="0.25">
      <c r="A41" s="11" t="s">
        <v>92</v>
      </c>
      <c r="B41" s="11" t="s">
        <v>49</v>
      </c>
      <c r="C41" s="11" t="s">
        <v>52</v>
      </c>
      <c r="D41" s="23" t="s">
        <v>51</v>
      </c>
      <c r="E41" s="11" t="s">
        <v>3</v>
      </c>
      <c r="F41" s="13">
        <v>239.68</v>
      </c>
      <c r="G41" s="35">
        <v>10.72</v>
      </c>
      <c r="H41" s="20">
        <f t="shared" si="0"/>
        <v>2569.37</v>
      </c>
    </row>
    <row r="42" spans="1:8" ht="25.5" x14ac:dyDescent="0.25">
      <c r="A42" s="11" t="s">
        <v>93</v>
      </c>
      <c r="B42" s="11" t="s">
        <v>43</v>
      </c>
      <c r="C42" s="11">
        <v>88494</v>
      </c>
      <c r="D42" s="23" t="s">
        <v>53</v>
      </c>
      <c r="E42" s="11" t="s">
        <v>3</v>
      </c>
      <c r="F42" s="13">
        <v>58.568000000000012</v>
      </c>
      <c r="G42" s="35">
        <v>13.08</v>
      </c>
      <c r="H42" s="20">
        <f t="shared" si="0"/>
        <v>766.07</v>
      </c>
    </row>
    <row r="43" spans="1:8" ht="38.25" x14ac:dyDescent="0.25">
      <c r="A43" s="11" t="s">
        <v>94</v>
      </c>
      <c r="B43" s="11" t="s">
        <v>49</v>
      </c>
      <c r="C43" s="11" t="s">
        <v>50</v>
      </c>
      <c r="D43" s="23" t="s">
        <v>48</v>
      </c>
      <c r="E43" s="11" t="s">
        <v>3</v>
      </c>
      <c r="F43" s="13">
        <v>161.66</v>
      </c>
      <c r="G43" s="35">
        <v>12.82</v>
      </c>
      <c r="H43" s="20">
        <f t="shared" si="0"/>
        <v>2072.48</v>
      </c>
    </row>
    <row r="44" spans="1:8" ht="25.5" x14ac:dyDescent="0.25">
      <c r="A44" s="11" t="s">
        <v>95</v>
      </c>
      <c r="B44" s="11" t="s">
        <v>41</v>
      </c>
      <c r="C44" s="11">
        <v>2279</v>
      </c>
      <c r="D44" s="23" t="s">
        <v>57</v>
      </c>
      <c r="E44" s="11" t="s">
        <v>3</v>
      </c>
      <c r="F44" s="13">
        <v>16.166</v>
      </c>
      <c r="G44" s="35">
        <v>9.82</v>
      </c>
      <c r="H44" s="20">
        <f t="shared" si="0"/>
        <v>158.75</v>
      </c>
    </row>
    <row r="45" spans="1:8" ht="25.5" x14ac:dyDescent="0.25">
      <c r="A45" s="11" t="s">
        <v>179</v>
      </c>
      <c r="B45" s="11" t="s">
        <v>43</v>
      </c>
      <c r="C45" s="11">
        <v>88494</v>
      </c>
      <c r="D45" s="23" t="s">
        <v>53</v>
      </c>
      <c r="E45" s="11" t="s">
        <v>3</v>
      </c>
      <c r="F45" s="13">
        <v>37.022000000000006</v>
      </c>
      <c r="G45" s="35">
        <v>13.08</v>
      </c>
      <c r="H45" s="20">
        <f t="shared" si="0"/>
        <v>484.25</v>
      </c>
    </row>
    <row r="46" spans="1:8" ht="19.5" customHeight="1" x14ac:dyDescent="0.25">
      <c r="A46" s="11" t="s">
        <v>96</v>
      </c>
      <c r="B46" s="11" t="s">
        <v>43</v>
      </c>
      <c r="C46" s="11">
        <v>79464</v>
      </c>
      <c r="D46" s="23" t="s">
        <v>44</v>
      </c>
      <c r="E46" s="11" t="s">
        <v>3</v>
      </c>
      <c r="F46" s="13">
        <v>57.11</v>
      </c>
      <c r="G46" s="35">
        <v>16.559999999999999</v>
      </c>
      <c r="H46" s="20">
        <f t="shared" si="0"/>
        <v>945.74</v>
      </c>
    </row>
    <row r="47" spans="1:8" ht="24" customHeight="1" x14ac:dyDescent="0.25">
      <c r="A47" s="16">
        <v>8</v>
      </c>
      <c r="B47" s="11"/>
      <c r="C47" s="11"/>
      <c r="D47" s="27" t="s">
        <v>61</v>
      </c>
      <c r="E47" s="11"/>
      <c r="F47" s="13"/>
      <c r="G47" s="35"/>
      <c r="H47" s="20" t="str">
        <f t="shared" si="0"/>
        <v/>
      </c>
    </row>
    <row r="48" spans="1:8" ht="38.25" x14ac:dyDescent="0.25">
      <c r="A48" s="11" t="s">
        <v>97</v>
      </c>
      <c r="B48" s="11" t="s">
        <v>49</v>
      </c>
      <c r="C48" s="11" t="s">
        <v>50</v>
      </c>
      <c r="D48" s="23" t="s">
        <v>48</v>
      </c>
      <c r="E48" s="11" t="s">
        <v>3</v>
      </c>
      <c r="F48" s="13">
        <v>140.91999999999999</v>
      </c>
      <c r="G48" s="35">
        <v>12.82</v>
      </c>
      <c r="H48" s="20">
        <f t="shared" si="0"/>
        <v>1806.59</v>
      </c>
    </row>
    <row r="49" spans="1:8" ht="25.5" x14ac:dyDescent="0.25">
      <c r="A49" s="11" t="s">
        <v>98</v>
      </c>
      <c r="B49" s="11" t="s">
        <v>41</v>
      </c>
      <c r="C49" s="11">
        <v>2279</v>
      </c>
      <c r="D49" s="23" t="s">
        <v>57</v>
      </c>
      <c r="E49" s="11" t="s">
        <v>3</v>
      </c>
      <c r="F49" s="13">
        <v>7.2970000000000006</v>
      </c>
      <c r="G49" s="35">
        <v>9.82</v>
      </c>
      <c r="H49" s="20">
        <f t="shared" si="0"/>
        <v>71.66</v>
      </c>
    </row>
    <row r="50" spans="1:8" ht="38.25" x14ac:dyDescent="0.25">
      <c r="A50" s="11" t="s">
        <v>99</v>
      </c>
      <c r="B50" s="11" t="s">
        <v>49</v>
      </c>
      <c r="C50" s="11" t="s">
        <v>52</v>
      </c>
      <c r="D50" s="23" t="s">
        <v>51</v>
      </c>
      <c r="E50" s="11" t="s">
        <v>3</v>
      </c>
      <c r="F50" s="13">
        <v>132.94</v>
      </c>
      <c r="G50" s="35">
        <v>10.72</v>
      </c>
      <c r="H50" s="20">
        <f t="shared" si="0"/>
        <v>1425.12</v>
      </c>
    </row>
    <row r="51" spans="1:8" ht="25.5" x14ac:dyDescent="0.25">
      <c r="A51" s="11" t="s">
        <v>100</v>
      </c>
      <c r="B51" s="11" t="s">
        <v>43</v>
      </c>
      <c r="C51" s="11">
        <v>88494</v>
      </c>
      <c r="D51" s="23" t="s">
        <v>53</v>
      </c>
      <c r="E51" s="11" t="s">
        <v>3</v>
      </c>
      <c r="F51" s="13">
        <v>5.7940000000000005</v>
      </c>
      <c r="G51" s="35">
        <v>13.08</v>
      </c>
      <c r="H51" s="20">
        <f t="shared" si="0"/>
        <v>75.790000000000006</v>
      </c>
    </row>
    <row r="52" spans="1:8" ht="16.5" customHeight="1" x14ac:dyDescent="0.25">
      <c r="A52" s="11" t="s">
        <v>101</v>
      </c>
      <c r="B52" s="11" t="s">
        <v>43</v>
      </c>
      <c r="C52" s="11">
        <v>79464</v>
      </c>
      <c r="D52" s="23" t="s">
        <v>44</v>
      </c>
      <c r="E52" s="11" t="s">
        <v>3</v>
      </c>
      <c r="F52" s="13">
        <v>6.48</v>
      </c>
      <c r="G52" s="35">
        <v>16.559999999999999</v>
      </c>
      <c r="H52" s="20">
        <f t="shared" si="0"/>
        <v>107.31</v>
      </c>
    </row>
    <row r="53" spans="1:8" ht="23.25" customHeight="1" x14ac:dyDescent="0.25">
      <c r="A53" s="16">
        <v>9</v>
      </c>
      <c r="B53" s="11"/>
      <c r="C53" s="11"/>
      <c r="D53" s="27" t="s">
        <v>76</v>
      </c>
      <c r="E53" s="11"/>
      <c r="F53" s="13"/>
      <c r="G53" s="35"/>
      <c r="H53" s="20" t="str">
        <f t="shared" si="0"/>
        <v/>
      </c>
    </row>
    <row r="54" spans="1:8" ht="38.25" x14ac:dyDescent="0.25">
      <c r="A54" s="11" t="s">
        <v>102</v>
      </c>
      <c r="B54" s="11" t="s">
        <v>49</v>
      </c>
      <c r="C54" s="11" t="s">
        <v>52</v>
      </c>
      <c r="D54" s="23" t="s">
        <v>51</v>
      </c>
      <c r="E54" s="11" t="s">
        <v>3</v>
      </c>
      <c r="F54" s="13">
        <v>48.43</v>
      </c>
      <c r="G54" s="35">
        <v>10.72</v>
      </c>
      <c r="H54" s="20">
        <f t="shared" si="0"/>
        <v>519.16999999999996</v>
      </c>
    </row>
    <row r="55" spans="1:8" ht="27" customHeight="1" x14ac:dyDescent="0.25">
      <c r="A55" s="11" t="s">
        <v>103</v>
      </c>
      <c r="B55" s="11" t="s">
        <v>43</v>
      </c>
      <c r="C55" s="11">
        <v>88494</v>
      </c>
      <c r="D55" s="23" t="s">
        <v>53</v>
      </c>
      <c r="E55" s="11" t="s">
        <v>3</v>
      </c>
      <c r="F55" s="13">
        <v>4.843</v>
      </c>
      <c r="G55" s="35">
        <v>13.08</v>
      </c>
      <c r="H55" s="20">
        <f t="shared" si="0"/>
        <v>63.35</v>
      </c>
    </row>
    <row r="56" spans="1:8" ht="38.25" x14ac:dyDescent="0.25">
      <c r="A56" s="11" t="s">
        <v>104</v>
      </c>
      <c r="B56" s="11" t="s">
        <v>49</v>
      </c>
      <c r="C56" s="11" t="s">
        <v>52</v>
      </c>
      <c r="D56" s="23" t="s">
        <v>51</v>
      </c>
      <c r="E56" s="11" t="s">
        <v>3</v>
      </c>
      <c r="F56" s="13">
        <v>31.32</v>
      </c>
      <c r="G56" s="35">
        <v>10.72</v>
      </c>
      <c r="H56" s="20">
        <f t="shared" si="0"/>
        <v>335.75</v>
      </c>
    </row>
    <row r="57" spans="1:8" ht="18.75" customHeight="1" x14ac:dyDescent="0.25">
      <c r="A57" s="11" t="s">
        <v>105</v>
      </c>
      <c r="B57" s="11" t="s">
        <v>43</v>
      </c>
      <c r="C57" s="11">
        <v>88494</v>
      </c>
      <c r="D57" s="23" t="s">
        <v>42</v>
      </c>
      <c r="E57" s="11" t="s">
        <v>3</v>
      </c>
      <c r="F57" s="13">
        <v>3.1320000000000001</v>
      </c>
      <c r="G57" s="35">
        <v>13.08</v>
      </c>
      <c r="H57" s="20">
        <f t="shared" si="0"/>
        <v>40.97</v>
      </c>
    </row>
    <row r="58" spans="1:8" ht="21.75" customHeight="1" x14ac:dyDescent="0.25">
      <c r="A58" s="16">
        <v>10</v>
      </c>
      <c r="B58" s="11"/>
      <c r="C58" s="11"/>
      <c r="D58" s="27" t="s">
        <v>77</v>
      </c>
      <c r="E58" s="11"/>
      <c r="F58" s="13"/>
      <c r="G58" s="35"/>
      <c r="H58" s="20" t="str">
        <f t="shared" si="0"/>
        <v/>
      </c>
    </row>
    <row r="59" spans="1:8" ht="38.25" x14ac:dyDescent="0.25">
      <c r="A59" s="11" t="s">
        <v>106</v>
      </c>
      <c r="B59" s="11" t="s">
        <v>49</v>
      </c>
      <c r="C59" s="11" t="s">
        <v>52</v>
      </c>
      <c r="D59" s="23" t="s">
        <v>51</v>
      </c>
      <c r="E59" s="11" t="s">
        <v>3</v>
      </c>
      <c r="F59" s="13">
        <v>31.45</v>
      </c>
      <c r="G59" s="35">
        <v>10.72</v>
      </c>
      <c r="H59" s="20">
        <f t="shared" si="0"/>
        <v>337.14</v>
      </c>
    </row>
    <row r="60" spans="1:8" ht="25.5" x14ac:dyDescent="0.25">
      <c r="A60" s="11" t="s">
        <v>107</v>
      </c>
      <c r="B60" s="11" t="s">
        <v>43</v>
      </c>
      <c r="C60" s="11">
        <v>88494</v>
      </c>
      <c r="D60" s="23" t="s">
        <v>53</v>
      </c>
      <c r="E60" s="11" t="s">
        <v>3</v>
      </c>
      <c r="F60" s="13">
        <v>3.145</v>
      </c>
      <c r="G60" s="35">
        <v>13.08</v>
      </c>
      <c r="H60" s="20">
        <f t="shared" si="0"/>
        <v>41.14</v>
      </c>
    </row>
    <row r="61" spans="1:8" ht="20.25" customHeight="1" x14ac:dyDescent="0.25">
      <c r="A61" s="16">
        <v>11</v>
      </c>
      <c r="B61" s="11"/>
      <c r="C61" s="11"/>
      <c r="D61" s="27" t="s">
        <v>78</v>
      </c>
      <c r="E61" s="11"/>
      <c r="F61" s="13"/>
      <c r="G61" s="35"/>
      <c r="H61" s="20" t="str">
        <f t="shared" si="0"/>
        <v/>
      </c>
    </row>
    <row r="62" spans="1:8" ht="38.25" x14ac:dyDescent="0.25">
      <c r="A62" s="11" t="s">
        <v>108</v>
      </c>
      <c r="B62" s="11" t="s">
        <v>49</v>
      </c>
      <c r="C62" s="11" t="s">
        <v>52</v>
      </c>
      <c r="D62" s="23" t="s">
        <v>51</v>
      </c>
      <c r="E62" s="11" t="s">
        <v>3</v>
      </c>
      <c r="F62" s="13">
        <v>51.56</v>
      </c>
      <c r="G62" s="35">
        <v>10.72</v>
      </c>
      <c r="H62" s="20">
        <f t="shared" si="0"/>
        <v>552.72</v>
      </c>
    </row>
    <row r="63" spans="1:8" ht="25.5" x14ac:dyDescent="0.25">
      <c r="A63" s="11" t="s">
        <v>109</v>
      </c>
      <c r="B63" s="11" t="s">
        <v>43</v>
      </c>
      <c r="C63" s="11">
        <v>88494</v>
      </c>
      <c r="D63" s="23" t="s">
        <v>53</v>
      </c>
      <c r="E63" s="11" t="s">
        <v>3</v>
      </c>
      <c r="F63" s="13">
        <v>8.31</v>
      </c>
      <c r="G63" s="35">
        <v>13.08</v>
      </c>
      <c r="H63" s="20">
        <f t="shared" si="0"/>
        <v>108.69</v>
      </c>
    </row>
    <row r="64" spans="1:8" ht="21.75" customHeight="1" x14ac:dyDescent="0.25">
      <c r="A64" s="16">
        <v>12</v>
      </c>
      <c r="B64" s="12"/>
      <c r="C64" s="12"/>
      <c r="D64" s="27" t="s">
        <v>79</v>
      </c>
      <c r="E64" s="12"/>
      <c r="F64" s="28"/>
      <c r="G64" s="35"/>
      <c r="H64" s="20" t="str">
        <f t="shared" si="0"/>
        <v/>
      </c>
    </row>
    <row r="65" spans="1:8" ht="38.25" x14ac:dyDescent="0.25">
      <c r="A65" s="11" t="s">
        <v>110</v>
      </c>
      <c r="B65" s="11" t="s">
        <v>49</v>
      </c>
      <c r="C65" s="11" t="s">
        <v>50</v>
      </c>
      <c r="D65" s="23" t="s">
        <v>48</v>
      </c>
      <c r="E65" s="11" t="s">
        <v>3</v>
      </c>
      <c r="F65" s="13">
        <v>107.2</v>
      </c>
      <c r="G65" s="35">
        <v>12.82</v>
      </c>
      <c r="H65" s="20">
        <f t="shared" si="0"/>
        <v>1374.3</v>
      </c>
    </row>
    <row r="66" spans="1:8" ht="25.5" x14ac:dyDescent="0.25">
      <c r="A66" s="11" t="s">
        <v>111</v>
      </c>
      <c r="B66" s="11" t="s">
        <v>41</v>
      </c>
      <c r="C66" s="11">
        <v>2279</v>
      </c>
      <c r="D66" s="23" t="s">
        <v>57</v>
      </c>
      <c r="E66" s="11" t="s">
        <v>3</v>
      </c>
      <c r="F66" s="13">
        <v>10.72</v>
      </c>
      <c r="G66" s="35">
        <v>9.82</v>
      </c>
      <c r="H66" s="20">
        <f t="shared" si="0"/>
        <v>105.27</v>
      </c>
    </row>
    <row r="67" spans="1:8" ht="38.25" x14ac:dyDescent="0.25">
      <c r="A67" s="11" t="s">
        <v>112</v>
      </c>
      <c r="B67" s="11" t="s">
        <v>49</v>
      </c>
      <c r="C67" s="11" t="s">
        <v>52</v>
      </c>
      <c r="D67" s="23" t="s">
        <v>51</v>
      </c>
      <c r="E67" s="11" t="s">
        <v>3</v>
      </c>
      <c r="F67" s="13">
        <v>273.5</v>
      </c>
      <c r="G67" s="35">
        <v>10.72</v>
      </c>
      <c r="H67" s="20">
        <f t="shared" si="0"/>
        <v>2931.92</v>
      </c>
    </row>
    <row r="68" spans="1:8" ht="25.5" x14ac:dyDescent="0.25">
      <c r="A68" s="11" t="s">
        <v>113</v>
      </c>
      <c r="B68" s="11" t="s">
        <v>43</v>
      </c>
      <c r="C68" s="11">
        <v>88494</v>
      </c>
      <c r="D68" s="23" t="s">
        <v>53</v>
      </c>
      <c r="E68" s="11" t="s">
        <v>3</v>
      </c>
      <c r="F68" s="13">
        <v>54.7</v>
      </c>
      <c r="G68" s="35">
        <v>13.08</v>
      </c>
      <c r="H68" s="20">
        <f t="shared" si="0"/>
        <v>715.48</v>
      </c>
    </row>
    <row r="69" spans="1:8" ht="19.5" customHeight="1" x14ac:dyDescent="0.25">
      <c r="A69" s="11" t="s">
        <v>114</v>
      </c>
      <c r="B69" s="11" t="s">
        <v>43</v>
      </c>
      <c r="C69" s="11">
        <v>79464</v>
      </c>
      <c r="D69" s="23" t="s">
        <v>44</v>
      </c>
      <c r="E69" s="11" t="s">
        <v>3</v>
      </c>
      <c r="F69" s="13">
        <v>30</v>
      </c>
      <c r="G69" s="35">
        <v>16.559999999999999</v>
      </c>
      <c r="H69" s="20">
        <f t="shared" si="0"/>
        <v>496.8</v>
      </c>
    </row>
    <row r="70" spans="1:8" ht="23.25" customHeight="1" x14ac:dyDescent="0.25">
      <c r="A70" s="16">
        <v>13</v>
      </c>
      <c r="B70" s="11"/>
      <c r="C70" s="11"/>
      <c r="D70" s="27" t="s">
        <v>62</v>
      </c>
      <c r="E70" s="11"/>
      <c r="F70" s="13"/>
      <c r="G70" s="35"/>
      <c r="H70" s="20" t="str">
        <f t="shared" ref="H70:H124" si="1">IF(F70="","",ROUND(G70*F70,2))</f>
        <v/>
      </c>
    </row>
    <row r="71" spans="1:8" ht="38.25" x14ac:dyDescent="0.25">
      <c r="A71" s="11" t="s">
        <v>115</v>
      </c>
      <c r="B71" s="11" t="s">
        <v>49</v>
      </c>
      <c r="C71" s="11" t="s">
        <v>50</v>
      </c>
      <c r="D71" s="23" t="s">
        <v>48</v>
      </c>
      <c r="E71" s="11" t="s">
        <v>3</v>
      </c>
      <c r="F71" s="13">
        <v>795.46</v>
      </c>
      <c r="G71" s="35">
        <v>12.82</v>
      </c>
      <c r="H71" s="20">
        <f t="shared" si="1"/>
        <v>10197.799999999999</v>
      </c>
    </row>
    <row r="72" spans="1:8" ht="25.5" x14ac:dyDescent="0.25">
      <c r="A72" s="11" t="s">
        <v>116</v>
      </c>
      <c r="B72" s="11" t="s">
        <v>41</v>
      </c>
      <c r="C72" s="11">
        <v>2279</v>
      </c>
      <c r="D72" s="23" t="s">
        <v>57</v>
      </c>
      <c r="E72" s="11" t="s">
        <v>3</v>
      </c>
      <c r="F72" s="13">
        <v>75.245999999999995</v>
      </c>
      <c r="G72" s="35">
        <v>9.82</v>
      </c>
      <c r="H72" s="20">
        <f t="shared" si="1"/>
        <v>738.92</v>
      </c>
    </row>
    <row r="73" spans="1:8" ht="38.25" x14ac:dyDescent="0.25">
      <c r="A73" s="11" t="s">
        <v>117</v>
      </c>
      <c r="B73" s="11" t="s">
        <v>49</v>
      </c>
      <c r="C73" s="11" t="s">
        <v>52</v>
      </c>
      <c r="D73" s="23" t="s">
        <v>51</v>
      </c>
      <c r="E73" s="11" t="s">
        <v>3</v>
      </c>
      <c r="F73" s="13">
        <v>1168.45</v>
      </c>
      <c r="G73" s="35">
        <v>10.72</v>
      </c>
      <c r="H73" s="20">
        <f t="shared" si="1"/>
        <v>12525.78</v>
      </c>
    </row>
    <row r="74" spans="1:8" ht="25.5" x14ac:dyDescent="0.25">
      <c r="A74" s="11" t="s">
        <v>118</v>
      </c>
      <c r="B74" s="11" t="s">
        <v>43</v>
      </c>
      <c r="C74" s="11">
        <v>88494</v>
      </c>
      <c r="D74" s="23" t="s">
        <v>53</v>
      </c>
      <c r="E74" s="11" t="s">
        <v>3</v>
      </c>
      <c r="F74" s="13">
        <v>233.69000000000003</v>
      </c>
      <c r="G74" s="35">
        <v>13.08</v>
      </c>
      <c r="H74" s="20">
        <f t="shared" si="1"/>
        <v>3056.67</v>
      </c>
    </row>
    <row r="75" spans="1:8" ht="20.25" customHeight="1" x14ac:dyDescent="0.25">
      <c r="A75" s="11" t="s">
        <v>176</v>
      </c>
      <c r="B75" s="11" t="s">
        <v>43</v>
      </c>
      <c r="C75" s="11">
        <v>79464</v>
      </c>
      <c r="D75" s="23" t="s">
        <v>44</v>
      </c>
      <c r="E75" s="11" t="s">
        <v>3</v>
      </c>
      <c r="F75" s="13">
        <v>67.5</v>
      </c>
      <c r="G75" s="35">
        <v>16.559999999999999</v>
      </c>
      <c r="H75" s="20">
        <f t="shared" si="1"/>
        <v>1117.8</v>
      </c>
    </row>
    <row r="76" spans="1:8" ht="21" customHeight="1" x14ac:dyDescent="0.25">
      <c r="A76" s="16">
        <v>14</v>
      </c>
      <c r="B76" s="11"/>
      <c r="C76" s="11"/>
      <c r="D76" s="27" t="s">
        <v>172</v>
      </c>
      <c r="E76" s="11"/>
      <c r="F76" s="13"/>
      <c r="G76" s="35"/>
      <c r="H76" s="20" t="str">
        <f t="shared" si="1"/>
        <v/>
      </c>
    </row>
    <row r="77" spans="1:8" ht="38.25" x14ac:dyDescent="0.25">
      <c r="A77" s="11" t="s">
        <v>119</v>
      </c>
      <c r="B77" s="11" t="s">
        <v>49</v>
      </c>
      <c r="C77" s="11" t="s">
        <v>50</v>
      </c>
      <c r="D77" s="26" t="s">
        <v>48</v>
      </c>
      <c r="E77" s="11" t="s">
        <v>3</v>
      </c>
      <c r="F77" s="13">
        <v>207.38</v>
      </c>
      <c r="G77" s="35">
        <v>12.82</v>
      </c>
      <c r="H77" s="20">
        <f t="shared" si="1"/>
        <v>2658.61</v>
      </c>
    </row>
    <row r="78" spans="1:8" ht="25.5" x14ac:dyDescent="0.25">
      <c r="A78" s="11" t="s">
        <v>120</v>
      </c>
      <c r="B78" s="11" t="s">
        <v>41</v>
      </c>
      <c r="C78" s="11">
        <v>2279</v>
      </c>
      <c r="D78" s="23" t="s">
        <v>57</v>
      </c>
      <c r="E78" s="11" t="s">
        <v>3</v>
      </c>
      <c r="F78" s="13">
        <v>30.738</v>
      </c>
      <c r="G78" s="35">
        <v>9.82</v>
      </c>
      <c r="H78" s="20">
        <f t="shared" si="1"/>
        <v>301.85000000000002</v>
      </c>
    </row>
    <row r="79" spans="1:8" ht="38.25" x14ac:dyDescent="0.25">
      <c r="A79" s="11" t="s">
        <v>177</v>
      </c>
      <c r="B79" s="11" t="s">
        <v>49</v>
      </c>
      <c r="C79" s="11" t="s">
        <v>52</v>
      </c>
      <c r="D79" s="26" t="s">
        <v>51</v>
      </c>
      <c r="E79" s="11" t="s">
        <v>3</v>
      </c>
      <c r="F79" s="13">
        <v>220.76</v>
      </c>
      <c r="G79" s="35">
        <v>10.72</v>
      </c>
      <c r="H79" s="20">
        <f t="shared" si="1"/>
        <v>2366.5500000000002</v>
      </c>
    </row>
    <row r="80" spans="1:8" ht="25.5" x14ac:dyDescent="0.25">
      <c r="A80" s="11" t="s">
        <v>178</v>
      </c>
      <c r="B80" s="11" t="s">
        <v>43</v>
      </c>
      <c r="C80" s="11">
        <v>88494</v>
      </c>
      <c r="D80" s="23" t="s">
        <v>53</v>
      </c>
      <c r="E80" s="11" t="s">
        <v>3</v>
      </c>
      <c r="F80" s="13">
        <v>44.152000000000001</v>
      </c>
      <c r="G80" s="35">
        <v>13.08</v>
      </c>
      <c r="H80" s="20">
        <f t="shared" si="1"/>
        <v>577.51</v>
      </c>
    </row>
    <row r="81" spans="1:8" ht="23.25" customHeight="1" x14ac:dyDescent="0.25">
      <c r="A81" s="16">
        <v>15</v>
      </c>
      <c r="B81" s="11"/>
      <c r="C81" s="11"/>
      <c r="D81" s="27" t="s">
        <v>164</v>
      </c>
      <c r="E81" s="11"/>
      <c r="F81" s="13"/>
      <c r="G81" s="35"/>
      <c r="H81" s="20" t="str">
        <f t="shared" si="1"/>
        <v/>
      </c>
    </row>
    <row r="82" spans="1:8" ht="38.25" x14ac:dyDescent="0.25">
      <c r="A82" s="11" t="s">
        <v>121</v>
      </c>
      <c r="B82" s="11" t="s">
        <v>49</v>
      </c>
      <c r="C82" s="11" t="s">
        <v>50</v>
      </c>
      <c r="D82" s="23" t="s">
        <v>48</v>
      </c>
      <c r="E82" s="11" t="s">
        <v>3</v>
      </c>
      <c r="F82" s="13">
        <v>936.12</v>
      </c>
      <c r="G82" s="35">
        <v>12.82</v>
      </c>
      <c r="H82" s="20">
        <f t="shared" si="1"/>
        <v>12001.06</v>
      </c>
    </row>
    <row r="83" spans="1:8" ht="25.5" x14ac:dyDescent="0.25">
      <c r="A83" s="11" t="s">
        <v>122</v>
      </c>
      <c r="B83" s="11" t="s">
        <v>41</v>
      </c>
      <c r="C83" s="11">
        <v>2279</v>
      </c>
      <c r="D83" s="23" t="s">
        <v>57</v>
      </c>
      <c r="E83" s="11" t="s">
        <v>3</v>
      </c>
      <c r="F83" s="13">
        <v>63.838999999999999</v>
      </c>
      <c r="G83" s="35">
        <v>9.82</v>
      </c>
      <c r="H83" s="20">
        <f t="shared" si="1"/>
        <v>626.9</v>
      </c>
    </row>
    <row r="84" spans="1:8" ht="38.25" x14ac:dyDescent="0.25">
      <c r="A84" s="11" t="s">
        <v>123</v>
      </c>
      <c r="B84" s="11" t="s">
        <v>49</v>
      </c>
      <c r="C84" s="11" t="s">
        <v>52</v>
      </c>
      <c r="D84" s="23" t="s">
        <v>165</v>
      </c>
      <c r="E84" s="11" t="s">
        <v>3</v>
      </c>
      <c r="F84" s="13">
        <v>285.99</v>
      </c>
      <c r="G84" s="35">
        <v>10.72</v>
      </c>
      <c r="H84" s="20">
        <f t="shared" si="1"/>
        <v>3065.81</v>
      </c>
    </row>
    <row r="85" spans="1:8" ht="27.75" customHeight="1" x14ac:dyDescent="0.25">
      <c r="A85" s="11" t="s">
        <v>192</v>
      </c>
      <c r="B85" s="11" t="s">
        <v>43</v>
      </c>
      <c r="C85" s="11">
        <v>88494</v>
      </c>
      <c r="D85" s="23" t="s">
        <v>42</v>
      </c>
      <c r="E85" s="11" t="s">
        <v>3</v>
      </c>
      <c r="F85" s="13">
        <v>29.798000000000002</v>
      </c>
      <c r="G85" s="35">
        <v>13.08</v>
      </c>
      <c r="H85" s="20">
        <f t="shared" si="1"/>
        <v>389.76</v>
      </c>
    </row>
    <row r="86" spans="1:8" ht="23.25" customHeight="1" x14ac:dyDescent="0.25">
      <c r="A86" s="16">
        <v>16</v>
      </c>
      <c r="B86" s="11"/>
      <c r="C86" s="11"/>
      <c r="D86" s="27" t="s">
        <v>80</v>
      </c>
      <c r="E86" s="11"/>
      <c r="F86" s="13"/>
      <c r="G86" s="35"/>
      <c r="H86" s="20" t="str">
        <f t="shared" si="1"/>
        <v/>
      </c>
    </row>
    <row r="87" spans="1:8" ht="25.5" x14ac:dyDescent="0.25">
      <c r="A87" s="11" t="s">
        <v>124</v>
      </c>
      <c r="B87" s="11" t="s">
        <v>43</v>
      </c>
      <c r="C87" s="11">
        <v>73445</v>
      </c>
      <c r="D87" s="23" t="s">
        <v>64</v>
      </c>
      <c r="E87" s="11" t="s">
        <v>3</v>
      </c>
      <c r="F87" s="13">
        <v>1000</v>
      </c>
      <c r="G87" s="35">
        <v>7.43</v>
      </c>
      <c r="H87" s="20">
        <f t="shared" si="1"/>
        <v>7430</v>
      </c>
    </row>
    <row r="88" spans="1:8" ht="18.75" customHeight="1" x14ac:dyDescent="0.25">
      <c r="A88" s="16">
        <v>17</v>
      </c>
      <c r="B88" s="11"/>
      <c r="C88" s="11"/>
      <c r="D88" s="27" t="s">
        <v>65</v>
      </c>
      <c r="E88" s="11"/>
      <c r="F88" s="13"/>
      <c r="G88" s="35"/>
      <c r="H88" s="20" t="str">
        <f t="shared" si="1"/>
        <v/>
      </c>
    </row>
    <row r="89" spans="1:8" ht="38.25" x14ac:dyDescent="0.25">
      <c r="A89" s="11" t="s">
        <v>125</v>
      </c>
      <c r="B89" s="11" t="s">
        <v>49</v>
      </c>
      <c r="C89" s="11" t="s">
        <v>50</v>
      </c>
      <c r="D89" s="23" t="s">
        <v>48</v>
      </c>
      <c r="E89" s="11" t="s">
        <v>3</v>
      </c>
      <c r="F89" s="13">
        <v>66.03</v>
      </c>
      <c r="G89" s="35">
        <v>12.82</v>
      </c>
      <c r="H89" s="20">
        <f t="shared" si="1"/>
        <v>846.5</v>
      </c>
    </row>
    <row r="90" spans="1:8" ht="38.25" x14ac:dyDescent="0.25">
      <c r="A90" s="11" t="s">
        <v>180</v>
      </c>
      <c r="B90" s="11" t="s">
        <v>49</v>
      </c>
      <c r="C90" s="11" t="s">
        <v>52</v>
      </c>
      <c r="D90" s="23" t="s">
        <v>167</v>
      </c>
      <c r="E90" s="11" t="s">
        <v>3</v>
      </c>
      <c r="F90" s="13">
        <v>154.4</v>
      </c>
      <c r="G90" s="35">
        <v>10.72</v>
      </c>
      <c r="H90" s="20">
        <f t="shared" si="1"/>
        <v>1655.17</v>
      </c>
    </row>
    <row r="91" spans="1:8" ht="18.75" customHeight="1" x14ac:dyDescent="0.25">
      <c r="A91" s="16">
        <v>18</v>
      </c>
      <c r="B91" s="11"/>
      <c r="C91" s="11"/>
      <c r="D91" s="27" t="s">
        <v>168</v>
      </c>
      <c r="E91" s="11"/>
      <c r="F91" s="13"/>
      <c r="G91" s="35"/>
      <c r="H91" s="20" t="str">
        <f t="shared" si="1"/>
        <v/>
      </c>
    </row>
    <row r="92" spans="1:8" ht="38.25" x14ac:dyDescent="0.25">
      <c r="A92" s="11" t="s">
        <v>126</v>
      </c>
      <c r="B92" s="11" t="s">
        <v>49</v>
      </c>
      <c r="C92" s="11" t="s">
        <v>50</v>
      </c>
      <c r="D92" s="23" t="s">
        <v>48</v>
      </c>
      <c r="E92" s="11" t="s">
        <v>3</v>
      </c>
      <c r="F92" s="13">
        <v>75.95</v>
      </c>
      <c r="G92" s="35">
        <v>12.82</v>
      </c>
      <c r="H92" s="20">
        <f t="shared" si="1"/>
        <v>973.68</v>
      </c>
    </row>
    <row r="93" spans="1:8" ht="38.25" x14ac:dyDescent="0.25">
      <c r="A93" s="11" t="s">
        <v>166</v>
      </c>
      <c r="B93" s="11" t="s">
        <v>49</v>
      </c>
      <c r="C93" s="11" t="s">
        <v>52</v>
      </c>
      <c r="D93" s="23" t="s">
        <v>167</v>
      </c>
      <c r="E93" s="11" t="s">
        <v>3</v>
      </c>
      <c r="F93" s="13">
        <v>177.6</v>
      </c>
      <c r="G93" s="35">
        <v>10.72</v>
      </c>
      <c r="H93" s="20">
        <f t="shared" si="1"/>
        <v>1903.87</v>
      </c>
    </row>
    <row r="94" spans="1:8" ht="20.25" customHeight="1" x14ac:dyDescent="0.25">
      <c r="A94" s="16">
        <v>19</v>
      </c>
      <c r="B94" s="11"/>
      <c r="C94" s="11"/>
      <c r="D94" s="27" t="s">
        <v>63</v>
      </c>
      <c r="E94" s="11"/>
      <c r="F94" s="13"/>
      <c r="G94" s="35"/>
      <c r="H94" s="20" t="str">
        <f t="shared" si="1"/>
        <v/>
      </c>
    </row>
    <row r="95" spans="1:8" ht="38.25" x14ac:dyDescent="0.25">
      <c r="A95" s="11" t="s">
        <v>127</v>
      </c>
      <c r="B95" s="11" t="s">
        <v>49</v>
      </c>
      <c r="C95" s="11" t="s">
        <v>50</v>
      </c>
      <c r="D95" s="23" t="s">
        <v>48</v>
      </c>
      <c r="E95" s="11" t="s">
        <v>3</v>
      </c>
      <c r="F95" s="13">
        <v>16.399999999999999</v>
      </c>
      <c r="G95" s="35">
        <v>12.82</v>
      </c>
      <c r="H95" s="20">
        <f t="shared" si="1"/>
        <v>210.25</v>
      </c>
    </row>
    <row r="96" spans="1:8" ht="21.75" customHeight="1" x14ac:dyDescent="0.25">
      <c r="A96" s="16">
        <v>20</v>
      </c>
      <c r="B96" s="11"/>
      <c r="C96" s="11"/>
      <c r="D96" s="27" t="s">
        <v>174</v>
      </c>
      <c r="E96" s="11"/>
      <c r="F96" s="13"/>
      <c r="G96" s="35"/>
      <c r="H96" s="20" t="str">
        <f t="shared" si="1"/>
        <v/>
      </c>
    </row>
    <row r="97" spans="1:8" ht="38.25" x14ac:dyDescent="0.25">
      <c r="A97" s="11" t="s">
        <v>128</v>
      </c>
      <c r="B97" s="11" t="s">
        <v>49</v>
      </c>
      <c r="C97" s="11" t="s">
        <v>50</v>
      </c>
      <c r="D97" s="23" t="s">
        <v>173</v>
      </c>
      <c r="E97" s="11" t="s">
        <v>3</v>
      </c>
      <c r="F97" s="13">
        <v>162.4</v>
      </c>
      <c r="G97" s="35">
        <v>12.82</v>
      </c>
      <c r="H97" s="20">
        <f t="shared" si="1"/>
        <v>2081.9699999999998</v>
      </c>
    </row>
    <row r="98" spans="1:8" ht="16.5" customHeight="1" x14ac:dyDescent="0.25">
      <c r="A98" s="11" t="s">
        <v>181</v>
      </c>
      <c r="B98" s="11" t="s">
        <v>43</v>
      </c>
      <c r="C98" s="11">
        <v>79464</v>
      </c>
      <c r="D98" s="23" t="s">
        <v>44</v>
      </c>
      <c r="E98" s="11" t="s">
        <v>3</v>
      </c>
      <c r="F98" s="13">
        <v>87</v>
      </c>
      <c r="G98" s="35">
        <v>16.559999999999999</v>
      </c>
      <c r="H98" s="20">
        <f t="shared" si="1"/>
        <v>1440.72</v>
      </c>
    </row>
    <row r="99" spans="1:8" ht="21" customHeight="1" x14ac:dyDescent="0.25">
      <c r="A99" s="16">
        <v>21</v>
      </c>
      <c r="B99" s="11"/>
      <c r="C99" s="11"/>
      <c r="D99" s="27" t="s">
        <v>74</v>
      </c>
      <c r="E99" s="11"/>
      <c r="F99" s="13"/>
      <c r="G99" s="35"/>
      <c r="H99" s="20" t="str">
        <f t="shared" si="1"/>
        <v/>
      </c>
    </row>
    <row r="100" spans="1:8" ht="38.25" x14ac:dyDescent="0.25">
      <c r="A100" s="11" t="s">
        <v>129</v>
      </c>
      <c r="B100" s="11" t="s">
        <v>49</v>
      </c>
      <c r="C100" s="11" t="s">
        <v>50</v>
      </c>
      <c r="D100" s="23" t="s">
        <v>48</v>
      </c>
      <c r="E100" s="11" t="s">
        <v>3</v>
      </c>
      <c r="F100" s="13">
        <v>115</v>
      </c>
      <c r="G100" s="35">
        <v>12.82</v>
      </c>
      <c r="H100" s="20">
        <f t="shared" si="1"/>
        <v>1474.3</v>
      </c>
    </row>
    <row r="101" spans="1:8" ht="22.5" customHeight="1" x14ac:dyDescent="0.25">
      <c r="A101" s="16">
        <v>22</v>
      </c>
      <c r="B101" s="11"/>
      <c r="C101" s="11"/>
      <c r="D101" s="27" t="s">
        <v>73</v>
      </c>
      <c r="E101" s="11"/>
      <c r="F101" s="13"/>
      <c r="G101" s="35"/>
      <c r="H101" s="20" t="str">
        <f t="shared" si="1"/>
        <v/>
      </c>
    </row>
    <row r="102" spans="1:8" ht="38.25" x14ac:dyDescent="0.25">
      <c r="A102" s="11" t="s">
        <v>130</v>
      </c>
      <c r="B102" s="11"/>
      <c r="C102" s="11"/>
      <c r="D102" s="23" t="s">
        <v>151</v>
      </c>
      <c r="E102" s="11"/>
      <c r="F102" s="13"/>
      <c r="G102" s="35"/>
      <c r="H102" s="20" t="str">
        <f t="shared" si="1"/>
        <v/>
      </c>
    </row>
    <row r="103" spans="1:8" ht="18.75" customHeight="1" x14ac:dyDescent="0.25">
      <c r="A103" s="11" t="s">
        <v>182</v>
      </c>
      <c r="B103" s="11" t="s">
        <v>143</v>
      </c>
      <c r="C103" s="11" t="s">
        <v>152</v>
      </c>
      <c r="D103" s="23" t="s">
        <v>66</v>
      </c>
      <c r="E103" s="11" t="s">
        <v>3</v>
      </c>
      <c r="F103" s="13">
        <v>5.8588000000000005</v>
      </c>
      <c r="G103" s="35">
        <v>538.73</v>
      </c>
      <c r="H103" s="20">
        <f t="shared" si="1"/>
        <v>3156.31</v>
      </c>
    </row>
    <row r="104" spans="1:8" ht="25.5" x14ac:dyDescent="0.25">
      <c r="A104" s="11" t="s">
        <v>183</v>
      </c>
      <c r="B104" s="11" t="s">
        <v>143</v>
      </c>
      <c r="C104" s="11" t="s">
        <v>146</v>
      </c>
      <c r="D104" s="23" t="s">
        <v>67</v>
      </c>
      <c r="E104" s="11" t="s">
        <v>3</v>
      </c>
      <c r="F104" s="13">
        <v>1.7064000000000001</v>
      </c>
      <c r="G104" s="35">
        <v>538.73</v>
      </c>
      <c r="H104" s="20">
        <f t="shared" si="1"/>
        <v>919.29</v>
      </c>
    </row>
    <row r="105" spans="1:8" ht="25.5" x14ac:dyDescent="0.25">
      <c r="A105" s="11" t="s">
        <v>184</v>
      </c>
      <c r="B105" s="11" t="s">
        <v>143</v>
      </c>
      <c r="C105" s="11" t="s">
        <v>147</v>
      </c>
      <c r="D105" s="23" t="s">
        <v>68</v>
      </c>
      <c r="E105" s="11" t="s">
        <v>3</v>
      </c>
      <c r="F105" s="13">
        <v>2.3628</v>
      </c>
      <c r="G105" s="35">
        <v>538.73</v>
      </c>
      <c r="H105" s="20">
        <f t="shared" si="1"/>
        <v>1272.9100000000001</v>
      </c>
    </row>
    <row r="106" spans="1:8" ht="25.5" x14ac:dyDescent="0.25">
      <c r="A106" s="11" t="s">
        <v>185</v>
      </c>
      <c r="B106" s="11" t="s">
        <v>143</v>
      </c>
      <c r="C106" s="11" t="s">
        <v>148</v>
      </c>
      <c r="D106" s="23" t="s">
        <v>70</v>
      </c>
      <c r="E106" s="11" t="s">
        <v>3</v>
      </c>
      <c r="F106" s="13">
        <v>2.1</v>
      </c>
      <c r="G106" s="35">
        <v>538.73</v>
      </c>
      <c r="H106" s="20">
        <f t="shared" si="1"/>
        <v>1131.33</v>
      </c>
    </row>
    <row r="107" spans="1:8" ht="25.5" x14ac:dyDescent="0.25">
      <c r="A107" s="11" t="s">
        <v>186</v>
      </c>
      <c r="B107" s="11" t="s">
        <v>143</v>
      </c>
      <c r="C107" s="11" t="s">
        <v>149</v>
      </c>
      <c r="D107" s="23" t="s">
        <v>69</v>
      </c>
      <c r="E107" s="11" t="s">
        <v>3</v>
      </c>
      <c r="F107" s="13">
        <v>1.4</v>
      </c>
      <c r="G107" s="35">
        <v>538.73</v>
      </c>
      <c r="H107" s="20">
        <f t="shared" si="1"/>
        <v>754.22</v>
      </c>
    </row>
    <row r="108" spans="1:8" ht="25.5" x14ac:dyDescent="0.25">
      <c r="A108" s="11" t="s">
        <v>187</v>
      </c>
      <c r="B108" s="11" t="s">
        <v>143</v>
      </c>
      <c r="C108" s="11" t="s">
        <v>150</v>
      </c>
      <c r="D108" s="23" t="s">
        <v>71</v>
      </c>
      <c r="E108" s="11" t="s">
        <v>3</v>
      </c>
      <c r="F108" s="13">
        <v>2.5649999999999999</v>
      </c>
      <c r="G108" s="35">
        <v>538.73</v>
      </c>
      <c r="H108" s="20">
        <f t="shared" si="1"/>
        <v>1381.84</v>
      </c>
    </row>
    <row r="109" spans="1:8" ht="17.25" customHeight="1" x14ac:dyDescent="0.25">
      <c r="A109" s="11" t="s">
        <v>188</v>
      </c>
      <c r="B109" s="11" t="s">
        <v>41</v>
      </c>
      <c r="C109" s="11">
        <v>8759</v>
      </c>
      <c r="D109" s="23" t="s">
        <v>72</v>
      </c>
      <c r="E109" s="11" t="s">
        <v>10</v>
      </c>
      <c r="F109" s="13">
        <v>21</v>
      </c>
      <c r="G109" s="35">
        <v>1102.74</v>
      </c>
      <c r="H109" s="20">
        <f t="shared" si="1"/>
        <v>23157.54</v>
      </c>
    </row>
    <row r="110" spans="1:8" ht="20.25" customHeight="1" x14ac:dyDescent="0.25">
      <c r="A110" s="16">
        <v>23</v>
      </c>
      <c r="B110" s="11"/>
      <c r="C110" s="11"/>
      <c r="D110" s="27" t="s">
        <v>75</v>
      </c>
      <c r="E110" s="11"/>
      <c r="F110" s="13"/>
      <c r="G110" s="35"/>
      <c r="H110" s="20" t="str">
        <f t="shared" si="1"/>
        <v/>
      </c>
    </row>
    <row r="111" spans="1:8" ht="50.25" customHeight="1" x14ac:dyDescent="0.25">
      <c r="A111" s="11" t="s">
        <v>131</v>
      </c>
      <c r="B111" s="11" t="s">
        <v>143</v>
      </c>
      <c r="C111" s="11" t="s">
        <v>152</v>
      </c>
      <c r="D111" s="31" t="s">
        <v>153</v>
      </c>
      <c r="E111" s="11" t="s">
        <v>12</v>
      </c>
      <c r="F111" s="13">
        <v>6</v>
      </c>
      <c r="G111" s="35">
        <v>3120</v>
      </c>
      <c r="H111" s="20">
        <f t="shared" si="1"/>
        <v>18720</v>
      </c>
    </row>
    <row r="112" spans="1:8" ht="51" customHeight="1" x14ac:dyDescent="0.25">
      <c r="A112" s="11" t="s">
        <v>132</v>
      </c>
      <c r="B112" s="11" t="s">
        <v>143</v>
      </c>
      <c r="C112" s="11" t="s">
        <v>146</v>
      </c>
      <c r="D112" s="31" t="s">
        <v>153</v>
      </c>
      <c r="E112" s="11" t="s">
        <v>12</v>
      </c>
      <c r="F112" s="13">
        <v>8</v>
      </c>
      <c r="G112" s="35">
        <v>3120</v>
      </c>
      <c r="H112" s="20">
        <f t="shared" si="1"/>
        <v>24960</v>
      </c>
    </row>
    <row r="113" spans="1:8" ht="51" x14ac:dyDescent="0.25">
      <c r="A113" s="11" t="s">
        <v>133</v>
      </c>
      <c r="B113" s="11" t="s">
        <v>143</v>
      </c>
      <c r="C113" s="11" t="s">
        <v>147</v>
      </c>
      <c r="D113" s="31" t="s">
        <v>154</v>
      </c>
      <c r="E113" s="11" t="s">
        <v>12</v>
      </c>
      <c r="F113" s="13">
        <v>7</v>
      </c>
      <c r="G113" s="35">
        <v>6240</v>
      </c>
      <c r="H113" s="20">
        <f t="shared" si="1"/>
        <v>43680</v>
      </c>
    </row>
    <row r="114" spans="1:8" ht="21" customHeight="1" x14ac:dyDescent="0.25">
      <c r="A114" s="16">
        <v>24</v>
      </c>
      <c r="B114" s="11"/>
      <c r="C114" s="11"/>
      <c r="D114" s="27" t="s">
        <v>144</v>
      </c>
      <c r="E114" s="11"/>
      <c r="F114" s="13"/>
      <c r="G114" s="35"/>
      <c r="H114" s="20" t="str">
        <f t="shared" si="1"/>
        <v/>
      </c>
    </row>
    <row r="115" spans="1:8" ht="15" customHeight="1" x14ac:dyDescent="0.25">
      <c r="A115" s="11" t="s">
        <v>134</v>
      </c>
      <c r="B115" s="11" t="s">
        <v>143</v>
      </c>
      <c r="C115" s="11" t="s">
        <v>152</v>
      </c>
      <c r="D115" s="32" t="s">
        <v>155</v>
      </c>
      <c r="E115" s="11" t="s">
        <v>3</v>
      </c>
      <c r="F115" s="13">
        <v>55</v>
      </c>
      <c r="G115" s="35">
        <v>168</v>
      </c>
      <c r="H115" s="20">
        <f t="shared" si="1"/>
        <v>9240</v>
      </c>
    </row>
    <row r="116" spans="1:8" ht="15.75" customHeight="1" x14ac:dyDescent="0.25">
      <c r="A116" s="11" t="s">
        <v>135</v>
      </c>
      <c r="B116" s="11" t="s">
        <v>143</v>
      </c>
      <c r="C116" s="11" t="s">
        <v>146</v>
      </c>
      <c r="D116" s="32" t="s">
        <v>156</v>
      </c>
      <c r="E116" s="11" t="s">
        <v>12</v>
      </c>
      <c r="F116" s="13">
        <v>1</v>
      </c>
      <c r="G116" s="35">
        <v>720</v>
      </c>
      <c r="H116" s="20">
        <f t="shared" si="1"/>
        <v>720</v>
      </c>
    </row>
    <row r="117" spans="1:8" ht="18" customHeight="1" x14ac:dyDescent="0.25">
      <c r="A117" s="11" t="s">
        <v>136</v>
      </c>
      <c r="B117" s="11" t="s">
        <v>143</v>
      </c>
      <c r="C117" s="11" t="s">
        <v>147</v>
      </c>
      <c r="D117" s="32" t="s">
        <v>157</v>
      </c>
      <c r="E117" s="11" t="s">
        <v>12</v>
      </c>
      <c r="F117" s="13">
        <v>1</v>
      </c>
      <c r="G117" s="35">
        <v>580</v>
      </c>
      <c r="H117" s="20">
        <f t="shared" si="1"/>
        <v>580</v>
      </c>
    </row>
    <row r="118" spans="1:8" ht="25.5" x14ac:dyDescent="0.25">
      <c r="A118" s="11" t="s">
        <v>137</v>
      </c>
      <c r="B118" s="11" t="s">
        <v>143</v>
      </c>
      <c r="C118" s="11" t="s">
        <v>148</v>
      </c>
      <c r="D118" s="32" t="s">
        <v>158</v>
      </c>
      <c r="E118" s="11" t="s">
        <v>12</v>
      </c>
      <c r="F118" s="13">
        <v>1</v>
      </c>
      <c r="G118" s="35">
        <v>750</v>
      </c>
      <c r="H118" s="20">
        <f t="shared" si="1"/>
        <v>750</v>
      </c>
    </row>
    <row r="119" spans="1:8" ht="18.75" customHeight="1" x14ac:dyDescent="0.25">
      <c r="A119" s="16">
        <v>25</v>
      </c>
      <c r="B119" s="11"/>
      <c r="C119" s="11"/>
      <c r="D119" s="27" t="s">
        <v>145</v>
      </c>
      <c r="E119" s="11"/>
      <c r="F119" s="13"/>
      <c r="G119" s="35"/>
      <c r="H119" s="20" t="str">
        <f t="shared" si="1"/>
        <v/>
      </c>
    </row>
    <row r="120" spans="1:8" ht="18.75" customHeight="1" x14ac:dyDescent="0.25">
      <c r="A120" s="11" t="s">
        <v>138</v>
      </c>
      <c r="B120" s="11" t="s">
        <v>143</v>
      </c>
      <c r="C120" s="11" t="s">
        <v>152</v>
      </c>
      <c r="D120" s="32" t="s">
        <v>159</v>
      </c>
      <c r="E120" s="11" t="s">
        <v>12</v>
      </c>
      <c r="F120" s="13">
        <v>1</v>
      </c>
      <c r="G120" s="35">
        <v>1500</v>
      </c>
      <c r="H120" s="20">
        <f t="shared" si="1"/>
        <v>1500</v>
      </c>
    </row>
    <row r="121" spans="1:8" ht="16.5" customHeight="1" x14ac:dyDescent="0.25">
      <c r="A121" s="11" t="s">
        <v>139</v>
      </c>
      <c r="B121" s="11" t="s">
        <v>143</v>
      </c>
      <c r="C121" s="11" t="s">
        <v>146</v>
      </c>
      <c r="D121" s="32" t="s">
        <v>160</v>
      </c>
      <c r="E121" s="11" t="s">
        <v>21</v>
      </c>
      <c r="F121" s="13">
        <v>3</v>
      </c>
      <c r="G121" s="35">
        <v>1200</v>
      </c>
      <c r="H121" s="20">
        <f t="shared" si="1"/>
        <v>3600</v>
      </c>
    </row>
    <row r="122" spans="1:8" ht="15" customHeight="1" x14ac:dyDescent="0.25">
      <c r="A122" s="11" t="s">
        <v>140</v>
      </c>
      <c r="B122" s="11" t="s">
        <v>143</v>
      </c>
      <c r="C122" s="11" t="s">
        <v>147</v>
      </c>
      <c r="D122" s="32" t="s">
        <v>161</v>
      </c>
      <c r="E122" s="11" t="s">
        <v>21</v>
      </c>
      <c r="F122" s="13">
        <v>3</v>
      </c>
      <c r="G122" s="35">
        <v>400</v>
      </c>
      <c r="H122" s="20">
        <f t="shared" si="1"/>
        <v>1200</v>
      </c>
    </row>
    <row r="123" spans="1:8" ht="15.75" customHeight="1" x14ac:dyDescent="0.25">
      <c r="A123" s="11" t="s">
        <v>141</v>
      </c>
      <c r="B123" s="11" t="s">
        <v>143</v>
      </c>
      <c r="C123" s="11" t="s">
        <v>148</v>
      </c>
      <c r="D123" s="32" t="s">
        <v>162</v>
      </c>
      <c r="E123" s="11" t="s">
        <v>12</v>
      </c>
      <c r="F123" s="13">
        <v>1</v>
      </c>
      <c r="G123" s="35">
        <v>21300.357272727277</v>
      </c>
      <c r="H123" s="20">
        <f t="shared" si="1"/>
        <v>21300.36</v>
      </c>
    </row>
    <row r="124" spans="1:8" ht="18.75" customHeight="1" x14ac:dyDescent="0.25">
      <c r="A124" s="11" t="s">
        <v>142</v>
      </c>
      <c r="B124" s="11" t="s">
        <v>143</v>
      </c>
      <c r="C124" s="11" t="s">
        <v>149</v>
      </c>
      <c r="D124" s="32" t="s">
        <v>163</v>
      </c>
      <c r="E124" s="11" t="s">
        <v>12</v>
      </c>
      <c r="F124" s="13">
        <v>1</v>
      </c>
      <c r="G124" s="35">
        <v>1500</v>
      </c>
      <c r="H124" s="20">
        <f t="shared" si="1"/>
        <v>1500</v>
      </c>
    </row>
    <row r="126" spans="1:8" ht="15" customHeight="1" x14ac:dyDescent="0.25">
      <c r="F126" s="30" t="s">
        <v>190</v>
      </c>
      <c r="G126" s="36"/>
      <c r="H126" s="19">
        <f>SUM(H4:H125)</f>
        <v>290460.44999999995</v>
      </c>
    </row>
    <row r="127" spans="1:8" x14ac:dyDescent="0.25">
      <c r="F127" s="29" t="s">
        <v>189</v>
      </c>
      <c r="G127" s="37">
        <v>0.27500000000000002</v>
      </c>
      <c r="H127" s="19">
        <f>ROUND(H126*G127,1)</f>
        <v>79876.600000000006</v>
      </c>
    </row>
    <row r="128" spans="1:8" ht="12.75" customHeight="1" x14ac:dyDescent="0.25">
      <c r="F128" s="29" t="s">
        <v>191</v>
      </c>
      <c r="G128" s="36"/>
      <c r="H128" s="19">
        <f>H127+H126</f>
        <v>370337.04999999993</v>
      </c>
    </row>
  </sheetData>
  <sheetProtection password="C901" sheet="1" objects="1" scenarios="1"/>
  <mergeCells count="1">
    <mergeCell ref="A1:F1"/>
  </mergeCells>
  <pageMargins left="0.51181102362204722" right="0.51181102362204722" top="0.39370078740157483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13" sqref="B13"/>
    </sheetView>
  </sheetViews>
  <sheetFormatPr defaultRowHeight="15" x14ac:dyDescent="0.25"/>
  <cols>
    <col min="2" max="2" width="64.85546875" customWidth="1"/>
    <col min="4" max="4" width="11" bestFit="1" customWidth="1"/>
    <col min="5" max="6" width="12.42578125" bestFit="1" customWidth="1"/>
  </cols>
  <sheetData>
    <row r="2" spans="1:6" x14ac:dyDescent="0.25">
      <c r="A2" s="3" t="s">
        <v>40</v>
      </c>
      <c r="B2" s="1" t="s">
        <v>39</v>
      </c>
      <c r="C2" s="3"/>
      <c r="D2" s="4"/>
      <c r="E2" s="5"/>
      <c r="F2" s="5"/>
    </row>
    <row r="3" spans="1:6" x14ac:dyDescent="0.25">
      <c r="A3" s="6"/>
      <c r="B3" s="2" t="s">
        <v>29</v>
      </c>
      <c r="C3" s="6"/>
      <c r="D3" s="7"/>
      <c r="E3" s="8"/>
      <c r="F3" s="8"/>
    </row>
    <row r="4" spans="1:6" x14ac:dyDescent="0.25">
      <c r="A4" s="6"/>
      <c r="B4" s="2"/>
      <c r="C4" s="6"/>
      <c r="D4" s="7"/>
      <c r="E4" s="8"/>
      <c r="F4" s="8"/>
    </row>
    <row r="5" spans="1:6" x14ac:dyDescent="0.25">
      <c r="A5" s="6"/>
      <c r="B5" s="2" t="s">
        <v>30</v>
      </c>
      <c r="C5" s="6" t="s">
        <v>31</v>
      </c>
      <c r="D5" s="7">
        <v>110</v>
      </c>
      <c r="E5" s="8">
        <f>880*8.5/220</f>
        <v>34</v>
      </c>
      <c r="F5" s="8">
        <f t="shared" ref="F5:F8" si="0">E5*D5</f>
        <v>3740</v>
      </c>
    </row>
    <row r="6" spans="1:6" x14ac:dyDescent="0.25">
      <c r="A6" s="6"/>
      <c r="B6" s="2" t="s">
        <v>32</v>
      </c>
      <c r="C6" s="6" t="s">
        <v>31</v>
      </c>
      <c r="D6" s="7">
        <v>330</v>
      </c>
      <c r="E6" s="8">
        <f>1500/220</f>
        <v>6.8181818181818183</v>
      </c>
      <c r="F6" s="8">
        <f t="shared" si="0"/>
        <v>2250</v>
      </c>
    </row>
    <row r="7" spans="1:6" x14ac:dyDescent="0.25">
      <c r="A7" s="6"/>
      <c r="B7" s="2" t="s">
        <v>33</v>
      </c>
      <c r="C7" s="6" t="s">
        <v>31</v>
      </c>
      <c r="D7" s="7">
        <v>40</v>
      </c>
      <c r="E7" s="8">
        <f>E6</f>
        <v>6.8181818181818183</v>
      </c>
      <c r="F7" s="8">
        <f t="shared" si="0"/>
        <v>272.72727272727275</v>
      </c>
    </row>
    <row r="8" spans="1:6" x14ac:dyDescent="0.25">
      <c r="A8" s="6"/>
      <c r="B8" s="2" t="s">
        <v>34</v>
      </c>
      <c r="C8" s="6" t="s">
        <v>31</v>
      </c>
      <c r="D8" s="7">
        <v>660</v>
      </c>
      <c r="E8" s="8">
        <f>2000/220</f>
        <v>9.0909090909090917</v>
      </c>
      <c r="F8" s="8">
        <f t="shared" si="0"/>
        <v>6000.0000000000009</v>
      </c>
    </row>
    <row r="9" spans="1:6" x14ac:dyDescent="0.25">
      <c r="A9" s="6"/>
      <c r="B9" s="2" t="s">
        <v>37</v>
      </c>
      <c r="C9" s="6" t="s">
        <v>12</v>
      </c>
      <c r="D9" s="9">
        <v>0.73699999999999999</v>
      </c>
      <c r="E9" s="8">
        <f>SUM(F5:F8)</f>
        <v>12262.727272727274</v>
      </c>
      <c r="F9" s="8">
        <f>E9*D9</f>
        <v>9037.630000000001</v>
      </c>
    </row>
    <row r="10" spans="1:6" x14ac:dyDescent="0.25">
      <c r="A10" s="6"/>
      <c r="B10" s="2"/>
      <c r="C10" s="6"/>
      <c r="D10" s="7"/>
      <c r="E10" s="8"/>
      <c r="F10" s="8"/>
    </row>
    <row r="11" spans="1:6" x14ac:dyDescent="0.25">
      <c r="A11" s="3"/>
      <c r="B11" s="1"/>
      <c r="C11" s="3"/>
      <c r="D11" s="4"/>
      <c r="E11" s="10" t="s">
        <v>38</v>
      </c>
      <c r="F11" s="5">
        <f>SUM(F4:F10)</f>
        <v>21300.357272727277</v>
      </c>
    </row>
    <row r="13" spans="1:6" x14ac:dyDescent="0.25">
      <c r="A13" s="3" t="s">
        <v>47</v>
      </c>
      <c r="B13" s="1" t="e">
        <f>VLOOKUP(A13,[1]Proposta!$A$13:$E$2000,2,FALSE)</f>
        <v>#N/A</v>
      </c>
      <c r="C13" s="3"/>
      <c r="D13" s="4"/>
      <c r="E13" s="5"/>
      <c r="F13" s="5"/>
    </row>
    <row r="14" spans="1:6" x14ac:dyDescent="0.25">
      <c r="A14" s="6"/>
      <c r="B14" s="2" t="s">
        <v>45</v>
      </c>
      <c r="C14" s="6"/>
      <c r="D14" s="7"/>
      <c r="E14" s="8"/>
      <c r="F14" s="8"/>
    </row>
    <row r="15" spans="1:6" x14ac:dyDescent="0.25">
      <c r="A15" s="6"/>
      <c r="B15" s="2"/>
      <c r="C15" s="6"/>
      <c r="D15" s="7"/>
      <c r="E15" s="8"/>
      <c r="F15" s="8"/>
    </row>
    <row r="16" spans="1:6" x14ac:dyDescent="0.25">
      <c r="A16" s="6"/>
      <c r="B16" s="2"/>
      <c r="C16" s="6"/>
      <c r="D16" s="7">
        <v>0</v>
      </c>
      <c r="E16" s="8"/>
      <c r="F16" s="8">
        <f t="shared" ref="F16:F24" si="1">E16*D16</f>
        <v>0</v>
      </c>
    </row>
    <row r="17" spans="1:6" x14ac:dyDescent="0.25">
      <c r="A17" s="6"/>
      <c r="B17" s="2"/>
      <c r="C17" s="6"/>
      <c r="D17" s="7">
        <v>0</v>
      </c>
      <c r="E17" s="8"/>
      <c r="F17" s="8">
        <f t="shared" si="1"/>
        <v>0</v>
      </c>
    </row>
    <row r="18" spans="1:6" x14ac:dyDescent="0.25">
      <c r="A18" s="6"/>
      <c r="B18" s="2"/>
      <c r="C18" s="6"/>
      <c r="D18" s="7">
        <v>0</v>
      </c>
      <c r="E18" s="8"/>
      <c r="F18" s="8">
        <f t="shared" si="1"/>
        <v>0</v>
      </c>
    </row>
    <row r="19" spans="1:6" x14ac:dyDescent="0.25">
      <c r="A19" s="6"/>
      <c r="B19" s="2"/>
      <c r="C19" s="6"/>
      <c r="D19" s="7">
        <v>0</v>
      </c>
      <c r="E19" s="8"/>
      <c r="F19" s="8">
        <f t="shared" si="1"/>
        <v>0</v>
      </c>
    </row>
    <row r="20" spans="1:6" x14ac:dyDescent="0.25">
      <c r="A20" s="6"/>
      <c r="B20" s="2"/>
      <c r="C20" s="6"/>
      <c r="D20" s="7">
        <v>0</v>
      </c>
      <c r="E20" s="8"/>
      <c r="F20" s="8">
        <f t="shared" si="1"/>
        <v>0</v>
      </c>
    </row>
    <row r="21" spans="1:6" x14ac:dyDescent="0.25">
      <c r="A21" s="6"/>
      <c r="B21" s="2"/>
      <c r="C21" s="6"/>
      <c r="D21" s="7">
        <v>0</v>
      </c>
      <c r="E21" s="8"/>
      <c r="F21" s="8">
        <f t="shared" si="1"/>
        <v>0</v>
      </c>
    </row>
    <row r="22" spans="1:6" x14ac:dyDescent="0.25">
      <c r="A22" s="6"/>
      <c r="B22" s="2"/>
      <c r="C22" s="6"/>
      <c r="D22" s="7">
        <v>0</v>
      </c>
      <c r="E22" s="8"/>
      <c r="F22" s="8">
        <f t="shared" si="1"/>
        <v>0</v>
      </c>
    </row>
    <row r="23" spans="1:6" x14ac:dyDescent="0.25">
      <c r="A23" s="6"/>
      <c r="B23" s="2"/>
      <c r="C23" s="6"/>
      <c r="D23" s="7">
        <v>0</v>
      </c>
      <c r="E23" s="8"/>
      <c r="F23" s="8">
        <f t="shared" si="1"/>
        <v>0</v>
      </c>
    </row>
    <row r="24" spans="1:6" x14ac:dyDescent="0.25">
      <c r="A24" s="6"/>
      <c r="B24" s="2"/>
      <c r="C24" s="6"/>
      <c r="D24" s="7">
        <v>0</v>
      </c>
      <c r="E24" s="8"/>
      <c r="F24" s="8">
        <f t="shared" si="1"/>
        <v>0</v>
      </c>
    </row>
    <row r="25" spans="1:6" x14ac:dyDescent="0.25">
      <c r="A25" s="6"/>
      <c r="B25" s="2" t="s">
        <v>46</v>
      </c>
      <c r="C25" s="6"/>
      <c r="D25" s="7"/>
      <c r="E25" s="8"/>
      <c r="F25" s="8"/>
    </row>
    <row r="26" spans="1:6" x14ac:dyDescent="0.25">
      <c r="A26" s="6"/>
      <c r="B26" s="2" t="s">
        <v>35</v>
      </c>
      <c r="C26" s="6" t="s">
        <v>31</v>
      </c>
      <c r="D26" s="7">
        <v>0</v>
      </c>
      <c r="E26" s="8">
        <v>6.01</v>
      </c>
      <c r="F26" s="8">
        <f>E26*D26</f>
        <v>0</v>
      </c>
    </row>
    <row r="27" spans="1:6" x14ac:dyDescent="0.25">
      <c r="A27" s="6"/>
      <c r="B27" s="2" t="s">
        <v>36</v>
      </c>
      <c r="C27" s="6" t="s">
        <v>31</v>
      </c>
      <c r="D27" s="7">
        <v>0</v>
      </c>
      <c r="E27" s="8">
        <v>4.53</v>
      </c>
      <c r="F27" s="8">
        <f>E27*D27</f>
        <v>0</v>
      </c>
    </row>
    <row r="28" spans="1:6" x14ac:dyDescent="0.25">
      <c r="A28" s="6"/>
      <c r="B28" s="2" t="s">
        <v>37</v>
      </c>
      <c r="C28" s="6" t="s">
        <v>12</v>
      </c>
      <c r="D28" s="9">
        <v>0.73699999999999999</v>
      </c>
      <c r="E28" s="8">
        <f>SUM(F26:F27)</f>
        <v>0</v>
      </c>
      <c r="F28" s="8">
        <f>E28*D28</f>
        <v>0</v>
      </c>
    </row>
    <row r="29" spans="1:6" x14ac:dyDescent="0.25">
      <c r="A29" s="6"/>
      <c r="B29" s="2"/>
      <c r="C29" s="6"/>
      <c r="D29" s="7"/>
      <c r="E29" s="8"/>
      <c r="F29" s="8"/>
    </row>
    <row r="30" spans="1:6" x14ac:dyDescent="0.25">
      <c r="A30" s="3"/>
      <c r="B30" s="1"/>
      <c r="C30" s="3"/>
      <c r="D30" s="4"/>
      <c r="E30" s="10" t="s">
        <v>38</v>
      </c>
      <c r="F30" s="5">
        <f>SUM(F15:F29)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</vt:lpstr>
      <vt:lpstr>Composições</vt:lpstr>
      <vt:lpstr>Plan3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Vasconcelos</dc:creator>
  <cp:lastModifiedBy>pe002353</cp:lastModifiedBy>
  <cp:lastPrinted>2016-12-02T13:37:08Z</cp:lastPrinted>
  <dcterms:created xsi:type="dcterms:W3CDTF">2016-10-31T18:33:34Z</dcterms:created>
  <dcterms:modified xsi:type="dcterms:W3CDTF">2016-12-02T19:44:09Z</dcterms:modified>
</cp:coreProperties>
</file>